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PSVRFIL01\cp-file\BACK-OFFICE\ESTADÍSTICAS-DE-DEUDA\Webpage\Saldo Histórico Anual\Español\"/>
    </mc:Choice>
  </mc:AlternateContent>
  <xr:revisionPtr revIDLastSave="0" documentId="13_ncr:1_{C0F4FB74-B407-4CA0-AE35-C162EBD00E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istóric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4" l="1"/>
  <c r="N14" i="4"/>
  <c r="N17" i="4" l="1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K15" i="4" l="1"/>
  <c r="N15" i="4"/>
  <c r="N16" i="4"/>
  <c r="K16" i="4"/>
  <c r="K20" i="4" l="1"/>
  <c r="H33" i="4" l="1"/>
  <c r="H32" i="4"/>
  <c r="H31" i="4"/>
  <c r="N37" i="4" l="1"/>
  <c r="N38" i="4"/>
  <c r="N39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</calcChain>
</file>

<file path=xl/sharedStrings.xml><?xml version="1.0" encoding="utf-8"?>
<sst xmlns="http://schemas.openxmlformats.org/spreadsheetml/2006/main" count="145" uniqueCount="79">
  <si>
    <t>Interna</t>
  </si>
  <si>
    <t>Externa</t>
  </si>
  <si>
    <t>Total</t>
  </si>
  <si>
    <t>Deuda Pública Total</t>
  </si>
  <si>
    <t>DIRECCIÓN GENERAL DE CRÉDITO PÚBLICO</t>
  </si>
  <si>
    <t>Año</t>
  </si>
  <si>
    <t>% PIB</t>
  </si>
  <si>
    <t>31-Dic-2008</t>
  </si>
  <si>
    <t>31-Dic-2007</t>
  </si>
  <si>
    <t>31-Dic-2006</t>
  </si>
  <si>
    <t>31-Dic-2005</t>
  </si>
  <si>
    <t>31-Dic-2004</t>
  </si>
  <si>
    <t>31-Dic-2003</t>
  </si>
  <si>
    <t>31-Dic-2002</t>
  </si>
  <si>
    <t>31-Dic-2001</t>
  </si>
  <si>
    <t>31-Dic-2000</t>
  </si>
  <si>
    <t>31-Dic-1999</t>
  </si>
  <si>
    <t>31-Dic-1998</t>
  </si>
  <si>
    <t>31-Dic-1997</t>
  </si>
  <si>
    <t>31-Dic-1996</t>
  </si>
  <si>
    <t>31-Dic-1995</t>
  </si>
  <si>
    <t>31-Dic-1994</t>
  </si>
  <si>
    <t>31-Dic-1993</t>
  </si>
  <si>
    <t>31-Dic-1992</t>
  </si>
  <si>
    <t>31-Dic-1991</t>
  </si>
  <si>
    <t>31-Dic-1990</t>
  </si>
  <si>
    <t>31-Dic-1989</t>
  </si>
  <si>
    <t>31-Dic-1988</t>
  </si>
  <si>
    <t>31-Dic-1987</t>
  </si>
  <si>
    <t>31-Dic-1986</t>
  </si>
  <si>
    <t>31-Dic-1985</t>
  </si>
  <si>
    <t>31-Dic-1984</t>
  </si>
  <si>
    <t>31-Dic-1983</t>
  </si>
  <si>
    <t>31-Dic-1982</t>
  </si>
  <si>
    <t>31-Dic-1981</t>
  </si>
  <si>
    <t>31-Dic-1980</t>
  </si>
  <si>
    <t>31-Dic-1979</t>
  </si>
  <si>
    <t>31-Dic-1978</t>
  </si>
  <si>
    <t>31-Dic-1977</t>
  </si>
  <si>
    <t>31-Dic-1976</t>
  </si>
  <si>
    <t>31-Dic-1975</t>
  </si>
  <si>
    <t>31-Dic-1974</t>
  </si>
  <si>
    <t>31-Dic-1973</t>
  </si>
  <si>
    <t>31-Dic-1972</t>
  </si>
  <si>
    <t>31-Dic-1971</t>
  </si>
  <si>
    <t>31-Dic-1970</t>
  </si>
  <si>
    <r>
      <t xml:space="preserve">31-Dic-2004 </t>
    </r>
    <r>
      <rPr>
        <b/>
        <vertAlign val="superscript"/>
        <sz val="10"/>
        <rFont val="Arial"/>
        <family val="2"/>
      </rPr>
      <t>3/</t>
    </r>
  </si>
  <si>
    <t>3/El Decreto No. 1093-04 del 3 de septiembre de 2004 transfirió del Banco Central a la Secretaría de Estado de Hacienda "la responsabilidad del registro y el servicio de la deuda externa del sector público no financiero".</t>
  </si>
  <si>
    <t>1/ Incluye deuda del Sector Público No Financiero (externa e interna), así como la deuda externa del Sector Público Financiero y del Sector Privado Garantizado.</t>
  </si>
  <si>
    <t>2/Deuda externa e interna del Sector Público No Financiero. Incluye bonos de recapitalización del Banco Central.</t>
  </si>
  <si>
    <t>4/ Hasta enero de 1985 la tasa de cambio era RD$1.00 = US$1.00</t>
  </si>
  <si>
    <t>31-Dic-2009</t>
  </si>
  <si>
    <t>REPÚBLICA DOMINICANA</t>
  </si>
  <si>
    <t>31-Dic-2010</t>
  </si>
  <si>
    <t>31-Dic-2011</t>
  </si>
  <si>
    <t>31-Dic-2012</t>
  </si>
  <si>
    <t>31-Dic-2013</t>
  </si>
  <si>
    <t>31-Dic-2014</t>
  </si>
  <si>
    <t>31-Dic-2015</t>
  </si>
  <si>
    <t>31-Dic-2016</t>
  </si>
  <si>
    <r>
      <t xml:space="preserve">PIB US$ </t>
    </r>
    <r>
      <rPr>
        <b/>
        <vertAlign val="superscript"/>
        <sz val="10"/>
        <color theme="0"/>
        <rFont val="Arial"/>
        <family val="2"/>
      </rPr>
      <t>5/</t>
    </r>
  </si>
  <si>
    <t>31-Dic -2017</t>
  </si>
  <si>
    <t>31-Dic-2017</t>
  </si>
  <si>
    <t>31-Dic-2018</t>
  </si>
  <si>
    <t>**Durante Octubre del 2017 se hizo revisión de los saldos históricos.</t>
  </si>
  <si>
    <t>31-Dic-2019</t>
  </si>
  <si>
    <r>
      <t xml:space="preserve">Nueva Metodología </t>
    </r>
    <r>
      <rPr>
        <b/>
        <i/>
        <vertAlign val="superscript"/>
        <sz val="11"/>
        <color theme="0"/>
        <rFont val="Arial"/>
        <family val="2"/>
      </rPr>
      <t>2/</t>
    </r>
  </si>
  <si>
    <r>
      <t xml:space="preserve">Metodología Anterior </t>
    </r>
    <r>
      <rPr>
        <b/>
        <i/>
        <vertAlign val="superscript"/>
        <sz val="11"/>
        <color theme="0"/>
        <rFont val="Arial"/>
        <family val="2"/>
      </rPr>
      <t>1/</t>
    </r>
  </si>
  <si>
    <t>31-Dic-2020</t>
  </si>
  <si>
    <t>31-Dic-2021</t>
  </si>
  <si>
    <t>(Cifras en Millones de Dólares)</t>
  </si>
  <si>
    <t>31-Dic-2022</t>
  </si>
  <si>
    <t>31-Dic-2023</t>
  </si>
  <si>
    <t>31-Dic-2024</t>
  </si>
  <si>
    <t>Nota: A partir del 1991 se utiliza el PIB base 2018.</t>
  </si>
  <si>
    <t>5/ PIB base 2018. Ratios de deuda/PIB actualizados de acuerdo a las cifras de PIB nominal consensuado por el Banco Central y el Ministerio de Hacienda y Economía el 26 de agosto del 2025.</t>
  </si>
  <si>
    <t>MINISTERIO DE HACIENDA Y ECONOMÍA</t>
  </si>
  <si>
    <t>31-Dic-2025</t>
  </si>
  <si>
    <t>*Cifras actualizadas en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</si>
</sst>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\-mmm\-yyyy"/>
    <numFmt numFmtId="166" formatCode="_(* #,##0.0_);_(* \(#,##0.0\);_(* &quot;-&quot;??_);_(@_)"/>
    <numFmt numFmtId="167" formatCode="0.0"/>
    <numFmt numFmtId="168" formatCode="dd/mm/yyyy;@"/>
    <numFmt numFmtId="169" formatCode="_(* #,##0.000000_);_(* \(#,##0.000000\);_(* &quot;-&quot;??_);_(@_)"/>
    <numFmt numFmtId="170" formatCode="dd\-mmm\-yyyy;@"/>
    <numFmt numFmtId="171" formatCode="dd/mmm/yyyy;@"/>
    <numFmt numFmtId="172" formatCode="#,##0.0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CG Times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.5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i/>
      <vertAlign val="superscript"/>
      <sz val="11"/>
      <color theme="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5" fillId="0" borderId="0"/>
    <xf numFmtId="164" fontId="2" fillId="0" borderId="0" applyFont="0" applyFill="0" applyBorder="0" applyAlignment="0" applyProtection="0"/>
    <xf numFmtId="0" fontId="1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39" fontId="24" fillId="0" borderId="0"/>
    <xf numFmtId="0" fontId="3" fillId="0" borderId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165" fontId="7" fillId="0" borderId="0" xfId="4" applyNumberFormat="1" applyFont="1" applyAlignment="1">
      <alignment horizontal="center"/>
    </xf>
    <xf numFmtId="164" fontId="6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6" fontId="7" fillId="0" borderId="0" xfId="1" applyNumberFormat="1" applyFont="1" applyFill="1" applyAlignment="1">
      <alignment horizontal="center"/>
    </xf>
    <xf numFmtId="166" fontId="6" fillId="0" borderId="0" xfId="1" applyNumberFormat="1" applyFont="1" applyAlignment="1">
      <alignment horizontal="center"/>
    </xf>
    <xf numFmtId="164" fontId="7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4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66" fontId="7" fillId="0" borderId="1" xfId="1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7" fillId="0" borderId="0" xfId="1" applyNumberFormat="1" applyFont="1" applyAlignment="1">
      <alignment horizontal="center"/>
    </xf>
    <xf numFmtId="166" fontId="7" fillId="0" borderId="1" xfId="1" applyNumberFormat="1" applyFont="1" applyBorder="1" applyAlignment="1">
      <alignment horizontal="center"/>
    </xf>
    <xf numFmtId="168" fontId="6" fillId="0" borderId="0" xfId="4" applyNumberFormat="1" applyFont="1" applyAlignment="1">
      <alignment horizontal="center"/>
    </xf>
    <xf numFmtId="168" fontId="6" fillId="0" borderId="1" xfId="4" applyNumberFormat="1" applyFont="1" applyBorder="1" applyAlignment="1">
      <alignment horizontal="center"/>
    </xf>
    <xf numFmtId="168" fontId="6" fillId="0" borderId="1" xfId="4" applyNumberFormat="1" applyFont="1" applyBorder="1" applyAlignment="1">
      <alignment horizontal="left"/>
    </xf>
    <xf numFmtId="166" fontId="18" fillId="0" borderId="0" xfId="0" applyNumberFormat="1" applyFont="1"/>
    <xf numFmtId="169" fontId="18" fillId="0" borderId="0" xfId="0" applyNumberFormat="1" applyFont="1"/>
    <xf numFmtId="166" fontId="18" fillId="0" borderId="0" xfId="1" applyNumberFormat="1" applyFont="1"/>
    <xf numFmtId="170" fontId="6" fillId="0" borderId="0" xfId="4" applyNumberFormat="1" applyFont="1" applyAlignment="1">
      <alignment horizontal="center"/>
    </xf>
    <xf numFmtId="170" fontId="6" fillId="0" borderId="0" xfId="4" applyNumberFormat="1" applyFont="1" applyAlignment="1">
      <alignment horizontal="left"/>
    </xf>
    <xf numFmtId="171" fontId="6" fillId="0" borderId="0" xfId="4" applyNumberFormat="1" applyFont="1" applyAlignment="1">
      <alignment horizontal="center"/>
    </xf>
    <xf numFmtId="171" fontId="6" fillId="0" borderId="1" xfId="4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164" fontId="19" fillId="2" borderId="0" xfId="1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 vertical="center"/>
    </xf>
    <xf numFmtId="172" fontId="3" fillId="0" borderId="0" xfId="9" applyNumberFormat="1" applyFont="1" applyBorder="1" applyAlignment="1">
      <alignment horizontal="center"/>
    </xf>
    <xf numFmtId="172" fontId="3" fillId="0" borderId="0" xfId="9" applyNumberFormat="1" applyFont="1" applyBorder="1" applyAlignment="1">
      <alignment horizontal="center" wrapText="1"/>
    </xf>
    <xf numFmtId="164" fontId="0" fillId="2" borderId="0" xfId="1" applyFont="1" applyFill="1"/>
    <xf numFmtId="164" fontId="1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1" applyFont="1"/>
    <xf numFmtId="164" fontId="13" fillId="0" borderId="0" xfId="1" applyFont="1" applyFill="1" applyBorder="1" applyAlignment="1" applyProtection="1"/>
    <xf numFmtId="164" fontId="8" fillId="0" borderId="0" xfId="1" applyFont="1"/>
    <xf numFmtId="164" fontId="0" fillId="0" borderId="0" xfId="1" applyFont="1" applyAlignment="1">
      <alignment vertical="center"/>
    </xf>
    <xf numFmtId="164" fontId="7" fillId="0" borderId="0" xfId="1" applyFont="1" applyFill="1" applyAlignment="1">
      <alignment horizontal="center"/>
    </xf>
    <xf numFmtId="164" fontId="0" fillId="2" borderId="0" xfId="0" applyNumberFormat="1" applyFill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left" wrapText="1"/>
    </xf>
    <xf numFmtId="167" fontId="6" fillId="0" borderId="0" xfId="0" applyNumberFormat="1" applyFont="1" applyAlignment="1">
      <alignment horizontal="center"/>
    </xf>
    <xf numFmtId="164" fontId="14" fillId="0" borderId="0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4" fontId="21" fillId="0" borderId="0" xfId="1" applyFont="1" applyFill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14" fillId="0" borderId="0" xfId="16" applyNumberFormat="1" applyFont="1" applyFill="1" applyBorder="1" applyAlignment="1" applyProtection="1">
      <alignment horizontal="right"/>
    </xf>
    <xf numFmtId="0" fontId="15" fillId="0" borderId="0" xfId="16" applyNumberFormat="1" applyFont="1"/>
    <xf numFmtId="0" fontId="0" fillId="0" borderId="0" xfId="16" applyNumberFormat="1" applyFont="1"/>
    <xf numFmtId="0" fontId="8" fillId="0" borderId="0" xfId="16" applyNumberFormat="1" applyFont="1"/>
    <xf numFmtId="0" fontId="0" fillId="0" borderId="0" xfId="16" applyNumberFormat="1" applyFont="1" applyAlignment="1">
      <alignment vertical="center"/>
    </xf>
    <xf numFmtId="0" fontId="0" fillId="2" borderId="0" xfId="16" applyNumberFormat="1" applyFont="1" applyFill="1"/>
    <xf numFmtId="0" fontId="7" fillId="0" borderId="0" xfId="16" applyNumberFormat="1" applyFont="1" applyAlignment="1">
      <alignment horizontal="center"/>
    </xf>
    <xf numFmtId="167" fontId="0" fillId="2" borderId="0" xfId="16" applyNumberFormat="1" applyFont="1" applyFill="1"/>
    <xf numFmtId="0" fontId="0" fillId="0" borderId="0" xfId="16" applyNumberFormat="1" applyFont="1" applyFill="1" applyAlignment="1">
      <alignment vertical="center"/>
    </xf>
    <xf numFmtId="164" fontId="0" fillId="0" borderId="0" xfId="1" applyFont="1" applyFill="1" applyAlignment="1">
      <alignment vertical="center"/>
    </xf>
    <xf numFmtId="0" fontId="17" fillId="0" borderId="0" xfId="0" applyFont="1" applyAlignment="1">
      <alignment horizontal="center"/>
    </xf>
    <xf numFmtId="164" fontId="19" fillId="3" borderId="3" xfId="1" applyFont="1" applyFill="1" applyBorder="1" applyAlignment="1">
      <alignment horizontal="center" vertical="center"/>
    </xf>
    <xf numFmtId="164" fontId="19" fillId="3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1" fillId="3" borderId="2" xfId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left"/>
    </xf>
  </cellXfs>
  <cellStyles count="17">
    <cellStyle name="Comma" xfId="1" builtinId="3"/>
    <cellStyle name="Comma 2" xfId="2" xr:uid="{00000000-0005-0000-0000-000001000000}"/>
    <cellStyle name="Comma 2 2" xfId="8" xr:uid="{00000000-0005-0000-0000-000002000000}"/>
    <cellStyle name="Comma 3" xfId="5" xr:uid="{00000000-0005-0000-0000-000003000000}"/>
    <cellStyle name="Comma 4" xfId="7" xr:uid="{00000000-0005-0000-0000-000004000000}"/>
    <cellStyle name="Millares 2" xfId="9" xr:uid="{00000000-0005-0000-0000-000005000000}"/>
    <cellStyle name="Normal" xfId="0" builtinId="0"/>
    <cellStyle name="Normal 2" xfId="10" xr:uid="{00000000-0005-0000-0000-000007000000}"/>
    <cellStyle name="Normal 2 2" xfId="3" xr:uid="{00000000-0005-0000-0000-000008000000}"/>
    <cellStyle name="Normal 3" xfId="11" xr:uid="{00000000-0005-0000-0000-000009000000}"/>
    <cellStyle name="Normal 4" xfId="12" xr:uid="{00000000-0005-0000-0000-00000A000000}"/>
    <cellStyle name="Normal 5" xfId="6" xr:uid="{00000000-0005-0000-0000-00000B000000}"/>
    <cellStyle name="Normal_A - DEUDA PUBLICA E GLOBAL - MAY 1961-JUN 2004 (2)" xfId="4" xr:uid="{00000000-0005-0000-0000-00000C000000}"/>
    <cellStyle name="Percent" xfId="16" builtinId="5"/>
    <cellStyle name="Percent 2" xfId="13" xr:uid="{00000000-0005-0000-0000-00000D000000}"/>
    <cellStyle name="Porcentual 2" xfId="14" xr:uid="{00000000-0005-0000-0000-00000E000000}"/>
    <cellStyle name="Porcentual 3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105833</xdr:colOff>
      <xdr:row>0</xdr:row>
      <xdr:rowOff>1</xdr:rowOff>
    </xdr:from>
    <xdr:to>
      <xdr:col>8</xdr:col>
      <xdr:colOff>59689</xdr:colOff>
      <xdr:row>3</xdr:row>
      <xdr:rowOff>56383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D449164-DC3B-45DE-89A5-CCEB00CAD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4550833" y="1"/>
          <a:ext cx="709083" cy="631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79"/>
  <sheetViews>
    <sheetView showGridLines="0" tabSelected="1" zoomScale="90" zoomScaleNormal="90" workbookViewId="0"/>
  </sheetViews>
  <sheetFormatPr defaultRowHeight="12.75"/>
  <cols>
    <col min="1" max="1" width="2.140625" customWidth="1"/>
    <col min="2" max="2" width="14.85546875" customWidth="1"/>
    <col min="3" max="3" width="12.28515625" customWidth="1"/>
    <col min="4" max="4" width="2.28515625" customWidth="1"/>
    <col min="5" max="5" width="14.140625" style="1" customWidth="1"/>
    <col min="6" max="6" width="10.140625" style="4" customWidth="1"/>
    <col min="7" max="7" width="10.7109375" style="4" customWidth="1"/>
    <col min="8" max="8" width="11.28515625" style="3" customWidth="1"/>
    <col min="9" max="9" width="7" customWidth="1"/>
    <col min="10" max="10" width="3.140625" customWidth="1"/>
    <col min="11" max="11" width="13.140625" customWidth="1"/>
    <col min="12" max="12" width="10" bestFit="1" customWidth="1"/>
    <col min="13" max="13" width="10.140625" customWidth="1"/>
    <col min="14" max="14" width="10.28515625" customWidth="1"/>
    <col min="15" max="22" width="12" style="55" customWidth="1"/>
    <col min="23" max="23" width="17.7109375" style="62" bestFit="1" customWidth="1"/>
    <col min="24" max="24" width="16.42578125" bestFit="1" customWidth="1"/>
    <col min="25" max="27" width="10.85546875" bestFit="1" customWidth="1"/>
    <col min="28" max="28" width="10.85546875" style="44" bestFit="1" customWidth="1"/>
    <col min="29" max="29" width="11.7109375" bestFit="1" customWidth="1"/>
    <col min="35" max="35" width="12.140625" bestFit="1" customWidth="1"/>
  </cols>
  <sheetData>
    <row r="1" spans="2:35" s="12" customFormat="1" ht="15">
      <c r="D1" s="11"/>
      <c r="E1" s="13"/>
      <c r="F1" s="14"/>
      <c r="G1" s="14"/>
      <c r="H1" s="14"/>
      <c r="I1" s="14"/>
      <c r="J1" s="14"/>
      <c r="K1" s="14"/>
      <c r="L1" s="14"/>
      <c r="M1" s="14"/>
      <c r="N1" s="14"/>
      <c r="O1" s="54"/>
      <c r="P1" s="54"/>
      <c r="Q1" s="54"/>
      <c r="R1" s="54"/>
      <c r="S1" s="54"/>
      <c r="T1" s="54"/>
      <c r="U1" s="54"/>
      <c r="V1" s="54"/>
      <c r="W1" s="60"/>
      <c r="AB1" s="45"/>
    </row>
    <row r="2" spans="2:35" s="12" customFormat="1" ht="15">
      <c r="D2" s="11"/>
      <c r="E2" s="13"/>
      <c r="F2" s="14"/>
      <c r="G2" s="14"/>
      <c r="H2" s="14"/>
      <c r="I2" s="14"/>
      <c r="J2" s="14"/>
      <c r="K2" s="14"/>
      <c r="L2" s="14"/>
      <c r="M2" s="14"/>
      <c r="N2" s="14"/>
      <c r="O2" s="54"/>
      <c r="P2" s="54"/>
      <c r="Q2" s="54"/>
      <c r="R2" s="54"/>
      <c r="S2" s="54"/>
      <c r="T2" s="54"/>
      <c r="U2" s="54"/>
      <c r="V2" s="54"/>
      <c r="W2" s="60"/>
      <c r="AB2" s="45"/>
    </row>
    <row r="3" spans="2:35" s="12" customFormat="1" ht="15">
      <c r="D3" s="11"/>
      <c r="E3" s="13"/>
      <c r="F3" s="14"/>
      <c r="G3" s="14"/>
      <c r="H3" s="14"/>
      <c r="I3" s="14"/>
      <c r="J3" s="14"/>
      <c r="K3" s="14"/>
      <c r="L3" s="14"/>
      <c r="M3" s="14"/>
      <c r="N3" s="14"/>
      <c r="O3" s="54"/>
      <c r="P3" s="54"/>
      <c r="Q3" s="54"/>
      <c r="R3" s="54"/>
      <c r="S3" s="54"/>
      <c r="T3" s="54"/>
      <c r="U3" s="54"/>
      <c r="V3" s="54"/>
      <c r="W3" s="60"/>
      <c r="AB3" s="45"/>
    </row>
    <row r="4" spans="2:35" s="12" customFormat="1" ht="15">
      <c r="D4" s="11"/>
      <c r="E4" s="13"/>
      <c r="F4" s="14"/>
      <c r="G4" s="14"/>
      <c r="H4" s="14"/>
      <c r="I4" s="14"/>
      <c r="J4" s="14"/>
      <c r="K4" s="14"/>
      <c r="L4" s="14"/>
      <c r="M4" s="14"/>
      <c r="N4" s="14"/>
      <c r="O4" s="54"/>
      <c r="P4" s="54"/>
      <c r="Q4" s="54"/>
      <c r="R4" s="54"/>
      <c r="S4" s="54"/>
      <c r="T4" s="54"/>
      <c r="U4" s="54"/>
      <c r="V4" s="54"/>
      <c r="W4" s="60"/>
      <c r="AB4" s="45"/>
    </row>
    <row r="5" spans="2:35" s="12" customFormat="1" ht="15.75">
      <c r="B5" s="70" t="s">
        <v>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50"/>
      <c r="Q5" s="50"/>
      <c r="R5" s="50"/>
      <c r="S5" s="50"/>
      <c r="T5" s="50"/>
      <c r="U5" s="50"/>
      <c r="V5" s="50"/>
      <c r="W5" s="60"/>
      <c r="AB5" s="45"/>
    </row>
    <row r="6" spans="2:35" s="12" customFormat="1" ht="15.75">
      <c r="B6" s="70" t="s">
        <v>76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50"/>
      <c r="Q6" s="50"/>
      <c r="R6" s="50"/>
      <c r="S6" s="50"/>
      <c r="T6" s="50"/>
      <c r="U6" s="50"/>
      <c r="V6" s="50"/>
      <c r="W6" s="61"/>
      <c r="AB6" s="45"/>
    </row>
    <row r="7" spans="2:35" s="12" customFormat="1" ht="15.75">
      <c r="B7" s="70" t="s">
        <v>52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50"/>
      <c r="Q7" s="50"/>
      <c r="R7" s="50"/>
      <c r="S7" s="50"/>
      <c r="T7" s="50"/>
      <c r="U7" s="50"/>
      <c r="V7" s="50"/>
      <c r="W7" s="61"/>
      <c r="AB7" s="45"/>
    </row>
    <row r="8" spans="2:35" ht="6.75" customHeight="1"/>
    <row r="9" spans="2:35" s="9" customFormat="1" ht="15">
      <c r="B9" s="73" t="s">
        <v>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51"/>
      <c r="Q9" s="51"/>
      <c r="R9" s="51"/>
      <c r="S9" s="51"/>
      <c r="T9" s="51"/>
      <c r="U9" s="51"/>
      <c r="V9" s="51"/>
      <c r="W9" s="63"/>
      <c r="AB9" s="46"/>
    </row>
    <row r="10" spans="2:35" s="9" customFormat="1" ht="14.25">
      <c r="B10" s="74" t="s">
        <v>70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0"/>
      <c r="Q10" s="10"/>
      <c r="R10" s="10"/>
      <c r="S10" s="10"/>
      <c r="T10" s="10"/>
      <c r="U10" s="10"/>
      <c r="V10" s="10"/>
      <c r="W10" s="63"/>
      <c r="AB10" s="46"/>
    </row>
    <row r="11" spans="2:35" s="9" customFormat="1" ht="14.25">
      <c r="E11" s="10"/>
      <c r="F11" s="79"/>
      <c r="G11" s="80"/>
      <c r="H11" s="80"/>
      <c r="L11" s="79"/>
      <c r="M11" s="79"/>
      <c r="N11" s="79"/>
      <c r="O11" s="15"/>
      <c r="P11" s="15"/>
      <c r="Q11" s="15"/>
      <c r="R11" s="15"/>
      <c r="S11" s="15"/>
      <c r="T11" s="15"/>
      <c r="U11" s="15"/>
      <c r="V11" s="15"/>
      <c r="W11" s="63"/>
      <c r="AB11" s="46"/>
    </row>
    <row r="12" spans="2:35" s="43" customFormat="1" ht="18.75" customHeight="1" thickBot="1">
      <c r="B12" s="71" t="s">
        <v>5</v>
      </c>
      <c r="C12" s="77" t="s">
        <v>60</v>
      </c>
      <c r="E12" s="76" t="s">
        <v>67</v>
      </c>
      <c r="F12" s="76"/>
      <c r="G12" s="76"/>
      <c r="H12" s="76"/>
      <c r="I12" s="76"/>
      <c r="K12" s="76" t="s">
        <v>66</v>
      </c>
      <c r="L12" s="76"/>
      <c r="M12" s="76"/>
      <c r="N12" s="76"/>
      <c r="O12" s="76"/>
      <c r="P12" s="58"/>
      <c r="Q12" s="58"/>
      <c r="R12" s="58"/>
      <c r="S12" s="58"/>
      <c r="T12" s="58"/>
      <c r="U12" s="58"/>
      <c r="V12" s="58"/>
      <c r="W12" s="64"/>
      <c r="AB12" s="47"/>
    </row>
    <row r="13" spans="2:35" s="43" customFormat="1" ht="19.5" customHeight="1" thickTop="1" thickBot="1">
      <c r="B13" s="72"/>
      <c r="C13" s="78"/>
      <c r="E13" s="40" t="s">
        <v>5</v>
      </c>
      <c r="F13" s="40" t="s">
        <v>0</v>
      </c>
      <c r="G13" s="40" t="s">
        <v>1</v>
      </c>
      <c r="H13" s="40" t="s">
        <v>2</v>
      </c>
      <c r="I13" s="40" t="s">
        <v>6</v>
      </c>
      <c r="K13" s="40" t="s">
        <v>5</v>
      </c>
      <c r="L13" s="40" t="s">
        <v>0</v>
      </c>
      <c r="M13" s="40" t="s">
        <v>1</v>
      </c>
      <c r="N13" s="40" t="s">
        <v>2</v>
      </c>
      <c r="O13" s="40" t="s">
        <v>6</v>
      </c>
      <c r="P13" s="59"/>
      <c r="Q13" s="59"/>
      <c r="R13" s="59"/>
      <c r="S13" s="59"/>
      <c r="T13" s="59"/>
      <c r="U13" s="59"/>
      <c r="V13" s="59"/>
      <c r="W13" s="64"/>
      <c r="AB13" s="47"/>
    </row>
    <row r="14" spans="2:35" s="43" customFormat="1" ht="19.5" customHeight="1" thickTop="1">
      <c r="B14" s="35" t="s">
        <v>77</v>
      </c>
      <c r="C14" s="36">
        <v>128424.4</v>
      </c>
      <c r="E14" s="59"/>
      <c r="F14" s="59"/>
      <c r="G14" s="59"/>
      <c r="H14" s="59"/>
      <c r="I14" s="59"/>
      <c r="K14" s="29" t="s">
        <v>77</v>
      </c>
      <c r="L14" s="32">
        <v>16070.623227865532</v>
      </c>
      <c r="M14" s="32">
        <v>45479.266019032002</v>
      </c>
      <c r="N14" s="6">
        <f>+L14+M14</f>
        <v>61549.889246897532</v>
      </c>
      <c r="O14" s="53">
        <f>+N14/C14*100</f>
        <v>47.926943203080988</v>
      </c>
      <c r="P14" s="59"/>
      <c r="Q14" s="59"/>
      <c r="R14" s="59"/>
      <c r="S14" s="59"/>
      <c r="T14" s="59"/>
      <c r="U14" s="59"/>
      <c r="V14" s="59"/>
      <c r="W14" s="68"/>
      <c r="AB14" s="69"/>
    </row>
    <row r="15" spans="2:35" s="33" customFormat="1" ht="14.25" customHeight="1">
      <c r="B15" s="35" t="s">
        <v>73</v>
      </c>
      <c r="C15" s="36">
        <v>124254.39999999999</v>
      </c>
      <c r="E15" s="34"/>
      <c r="F15" s="34"/>
      <c r="G15" s="34"/>
      <c r="H15" s="34"/>
      <c r="I15" s="34"/>
      <c r="K15" s="29" t="str">
        <f>B15</f>
        <v>31-Dic-2024</v>
      </c>
      <c r="L15" s="32">
        <v>16847.203236901358</v>
      </c>
      <c r="M15" s="32">
        <v>40739.978784726001</v>
      </c>
      <c r="N15" s="6">
        <f>M15+L15</f>
        <v>57587.182021627363</v>
      </c>
      <c r="O15" s="53">
        <v>46.346191379643187</v>
      </c>
      <c r="P15" s="53"/>
      <c r="Q15" s="53"/>
      <c r="R15" s="3"/>
      <c r="S15" s="53"/>
      <c r="T15" s="53"/>
      <c r="U15" s="53"/>
      <c r="V15" s="53"/>
      <c r="W15" s="65"/>
      <c r="X15" s="44"/>
      <c r="Y15" s="44"/>
      <c r="Z15" s="44"/>
      <c r="AA15" s="44"/>
      <c r="AB15" s="39"/>
      <c r="AC15" s="39"/>
      <c r="AD15" s="39"/>
      <c r="AE15" s="39"/>
      <c r="AF15" s="39"/>
      <c r="AG15" s="39"/>
      <c r="AH15" s="39"/>
      <c r="AI15" s="39"/>
    </row>
    <row r="16" spans="2:35" s="33" customFormat="1" ht="14.25" customHeight="1">
      <c r="B16" s="35" t="s">
        <v>72</v>
      </c>
      <c r="C16" s="36">
        <v>120759.57257717982</v>
      </c>
      <c r="E16" s="34"/>
      <c r="F16" s="34"/>
      <c r="G16" s="34"/>
      <c r="H16" s="34"/>
      <c r="I16" s="34"/>
      <c r="K16" s="29" t="str">
        <f>B16</f>
        <v>31-Dic-2023</v>
      </c>
      <c r="L16" s="32">
        <v>15974.698187864862</v>
      </c>
      <c r="M16" s="32">
        <v>38854.090798006997</v>
      </c>
      <c r="N16" s="6">
        <f>M16+L16</f>
        <v>54828.788985871855</v>
      </c>
      <c r="O16" s="53">
        <v>45.403265195253731</v>
      </c>
      <c r="P16" s="53"/>
      <c r="Q16" s="53"/>
      <c r="R16" s="3"/>
      <c r="S16" s="53"/>
      <c r="T16" s="53"/>
      <c r="U16" s="53"/>
      <c r="V16" s="53"/>
      <c r="W16" s="65"/>
      <c r="X16" s="44"/>
      <c r="Y16" s="44"/>
      <c r="Z16" s="44"/>
      <c r="AA16" s="44"/>
      <c r="AB16" s="39"/>
      <c r="AC16" s="39"/>
      <c r="AD16" s="39"/>
      <c r="AE16" s="39"/>
      <c r="AF16" s="39"/>
      <c r="AG16" s="39"/>
      <c r="AH16" s="39"/>
      <c r="AI16" s="39"/>
    </row>
    <row r="17" spans="2:35" s="33" customFormat="1" ht="14.25" customHeight="1">
      <c r="B17" s="35" t="s">
        <v>71</v>
      </c>
      <c r="C17" s="36">
        <v>113908.09293460243</v>
      </c>
      <c r="E17" s="34"/>
      <c r="F17" s="34"/>
      <c r="G17" s="34"/>
      <c r="H17" s="34"/>
      <c r="I17" s="34"/>
      <c r="K17" s="29" t="s">
        <v>71</v>
      </c>
      <c r="L17" s="32">
        <v>15496.944580328538</v>
      </c>
      <c r="M17" s="32">
        <v>36357.559267955003</v>
      </c>
      <c r="N17" s="6">
        <f t="shared" ref="N17:N36" si="0">L17+M17</f>
        <v>51854.503848283537</v>
      </c>
      <c r="O17" s="53">
        <v>45.523107719883029</v>
      </c>
      <c r="P17" s="53"/>
      <c r="Q17" s="53"/>
      <c r="R17" s="3"/>
      <c r="S17" s="53"/>
      <c r="T17" s="53"/>
      <c r="U17" s="53"/>
      <c r="V17" s="53"/>
      <c r="W17" s="65"/>
      <c r="X17" s="44"/>
      <c r="Y17" s="44"/>
      <c r="Z17" s="44"/>
      <c r="AA17" s="44"/>
      <c r="AB17" s="39"/>
      <c r="AC17" s="39"/>
      <c r="AD17" s="39"/>
      <c r="AE17" s="39"/>
      <c r="AF17" s="39"/>
      <c r="AG17" s="39"/>
      <c r="AH17" s="39"/>
      <c r="AI17" s="39"/>
    </row>
    <row r="18" spans="2:35" s="33" customFormat="1" ht="14.25" customHeight="1">
      <c r="B18" s="35" t="s">
        <v>69</v>
      </c>
      <c r="C18" s="36">
        <v>95122.821337963804</v>
      </c>
      <c r="E18" s="34"/>
      <c r="F18" s="34"/>
      <c r="G18" s="34"/>
      <c r="H18" s="34"/>
      <c r="I18" s="34"/>
      <c r="K18" s="29" t="s">
        <v>69</v>
      </c>
      <c r="L18" s="32">
        <v>14330.870885118562</v>
      </c>
      <c r="M18" s="32">
        <v>33341.334323031006</v>
      </c>
      <c r="N18" s="6">
        <f t="shared" si="0"/>
        <v>47672.205208149564</v>
      </c>
      <c r="O18" s="53">
        <v>50.116475244961478</v>
      </c>
      <c r="P18" s="53"/>
      <c r="Q18" s="53"/>
      <c r="R18" s="3"/>
      <c r="S18" s="53"/>
      <c r="T18" s="53"/>
      <c r="U18" s="53"/>
      <c r="V18" s="53"/>
      <c r="W18" s="65"/>
      <c r="X18" s="44"/>
      <c r="Y18" s="44"/>
      <c r="Z18" s="44"/>
      <c r="AA18" s="44"/>
      <c r="AB18" s="39"/>
      <c r="AF18" s="49"/>
      <c r="AG18" s="49"/>
    </row>
    <row r="19" spans="2:35" s="33" customFormat="1" ht="14.25" customHeight="1">
      <c r="B19" s="35" t="s">
        <v>68</v>
      </c>
      <c r="C19" s="6">
        <v>78481.423345928095</v>
      </c>
      <c r="E19" s="34"/>
      <c r="F19" s="34"/>
      <c r="G19" s="34"/>
      <c r="H19" s="34"/>
      <c r="I19" s="34"/>
      <c r="K19" s="29" t="s">
        <v>68</v>
      </c>
      <c r="L19" s="32">
        <v>13919.7977831647</v>
      </c>
      <c r="M19" s="32">
        <v>30702.534937208002</v>
      </c>
      <c r="N19" s="6">
        <f t="shared" si="0"/>
        <v>44622.332720372702</v>
      </c>
      <c r="O19" s="53">
        <v>56.857190935092639</v>
      </c>
      <c r="P19" s="53"/>
      <c r="Q19" s="53"/>
      <c r="R19" s="3"/>
      <c r="S19" s="53"/>
      <c r="T19" s="53"/>
      <c r="U19" s="53"/>
      <c r="V19" s="53"/>
      <c r="W19" s="65"/>
      <c r="X19" s="44"/>
      <c r="Y19" s="44"/>
      <c r="Z19" s="44"/>
      <c r="AA19" s="44"/>
      <c r="AB19" s="39"/>
      <c r="AF19" s="49"/>
      <c r="AG19" s="49"/>
    </row>
    <row r="20" spans="2:35" s="33" customFormat="1" ht="14.25" customHeight="1">
      <c r="B20" s="35" t="s">
        <v>65</v>
      </c>
      <c r="C20" s="36">
        <v>89113.185312186601</v>
      </c>
      <c r="F20" s="34"/>
      <c r="G20" s="34"/>
      <c r="H20" s="34"/>
      <c r="I20" s="34"/>
      <c r="K20" s="29" t="str">
        <f>B20</f>
        <v>31-Dic-2019</v>
      </c>
      <c r="L20" s="32">
        <v>12559.332331954891</v>
      </c>
      <c r="M20" s="32">
        <v>23383.153879232006</v>
      </c>
      <c r="N20" s="6">
        <f t="shared" si="0"/>
        <v>35942.486211186901</v>
      </c>
      <c r="O20" s="53">
        <v>40.333522009420996</v>
      </c>
      <c r="P20" s="53"/>
      <c r="Q20" s="53"/>
      <c r="R20" s="3"/>
      <c r="S20" s="53"/>
      <c r="T20" s="53"/>
      <c r="U20" s="53"/>
      <c r="V20" s="53"/>
      <c r="W20" s="65"/>
      <c r="X20" s="44"/>
      <c r="Y20" s="44"/>
      <c r="Z20" s="44"/>
      <c r="AA20" s="44"/>
      <c r="AB20" s="39"/>
      <c r="AF20" s="49"/>
      <c r="AG20" s="49"/>
    </row>
    <row r="21" spans="2:35" s="33" customFormat="1" ht="14.25" customHeight="1">
      <c r="B21" s="35" t="s">
        <v>63</v>
      </c>
      <c r="C21" s="36">
        <v>84974.234270886504</v>
      </c>
      <c r="E21" s="34"/>
      <c r="F21" s="34"/>
      <c r="G21" s="34"/>
      <c r="H21" s="34"/>
      <c r="I21" s="34"/>
      <c r="K21" s="29" t="s">
        <v>63</v>
      </c>
      <c r="L21" s="32">
        <v>10593.606015131154</v>
      </c>
      <c r="M21" s="32">
        <v>21564.558932421998</v>
      </c>
      <c r="N21" s="6">
        <f t="shared" si="0"/>
        <v>32158.164947553152</v>
      </c>
      <c r="O21" s="53">
        <v>37.844606925244207</v>
      </c>
      <c r="P21" s="53"/>
      <c r="Q21" s="53"/>
      <c r="R21" s="3"/>
      <c r="S21" s="53"/>
      <c r="T21" s="53"/>
      <c r="U21" s="53"/>
      <c r="V21" s="53"/>
      <c r="W21" s="65"/>
      <c r="X21" s="44"/>
      <c r="Y21" s="44"/>
      <c r="Z21" s="44"/>
      <c r="AA21" s="44"/>
      <c r="AB21" s="44"/>
      <c r="AC21"/>
      <c r="AD21"/>
      <c r="AF21" s="49"/>
      <c r="AG21" s="49"/>
    </row>
    <row r="22" spans="2:35" ht="14.25" customHeight="1">
      <c r="B22" s="28" t="s">
        <v>62</v>
      </c>
      <c r="C22" s="36">
        <v>79103.030926387</v>
      </c>
      <c r="E22"/>
      <c r="F22"/>
      <c r="G22"/>
      <c r="H22"/>
      <c r="K22" s="29" t="s">
        <v>61</v>
      </c>
      <c r="L22" s="32">
        <v>10722.34651119682</v>
      </c>
      <c r="M22" s="32">
        <v>18821.272997112996</v>
      </c>
      <c r="N22" s="6">
        <f t="shared" si="0"/>
        <v>29543.619508309814</v>
      </c>
      <c r="O22" s="53">
        <v>37.348277508864356</v>
      </c>
      <c r="P22" s="53"/>
      <c r="Q22" s="53"/>
      <c r="R22" s="3"/>
      <c r="S22" s="53"/>
      <c r="T22" s="53"/>
      <c r="U22" s="53"/>
      <c r="V22" s="53"/>
      <c r="W22" s="65"/>
      <c r="X22" s="44"/>
      <c r="Y22" s="44"/>
      <c r="Z22" s="44"/>
      <c r="AA22" s="44"/>
      <c r="AF22" s="49"/>
      <c r="AG22" s="49"/>
    </row>
    <row r="23" spans="2:35">
      <c r="B23" s="28" t="s">
        <v>59</v>
      </c>
      <c r="C23" s="6">
        <v>75613.132095843495</v>
      </c>
      <c r="K23" s="29" t="s">
        <v>59</v>
      </c>
      <c r="L23" s="32">
        <v>9190.7558765707363</v>
      </c>
      <c r="M23" s="32">
        <v>17567.107751996999</v>
      </c>
      <c r="N23" s="6">
        <f t="shared" si="0"/>
        <v>26757.863628567735</v>
      </c>
      <c r="O23" s="53">
        <v>35.387852462784878</v>
      </c>
      <c r="P23" s="53"/>
      <c r="Q23" s="53"/>
      <c r="R23" s="3"/>
      <c r="S23" s="53"/>
      <c r="T23" s="53"/>
      <c r="U23" s="53"/>
      <c r="V23" s="53"/>
      <c r="W23" s="65"/>
      <c r="X23" s="44"/>
      <c r="Y23" s="44"/>
      <c r="Z23" s="44"/>
      <c r="AA23" s="44"/>
      <c r="AF23" s="49"/>
      <c r="AG23" s="49"/>
    </row>
    <row r="24" spans="2:35" ht="14.25" customHeight="1">
      <c r="B24" s="28" t="s">
        <v>58</v>
      </c>
      <c r="C24" s="6">
        <v>71049.299338633893</v>
      </c>
      <c r="E24" s="22"/>
      <c r="F24" s="20"/>
      <c r="G24" s="20"/>
      <c r="H24" s="6"/>
      <c r="I24" s="6"/>
      <c r="J24" s="16"/>
      <c r="K24" s="29" t="s">
        <v>58</v>
      </c>
      <c r="L24" s="20">
        <v>7907.5560200097843</v>
      </c>
      <c r="M24" s="20">
        <v>16246.102142456</v>
      </c>
      <c r="N24" s="6">
        <f t="shared" si="0"/>
        <v>24153.658162465785</v>
      </c>
      <c r="O24" s="53">
        <v>33.995631747675731</v>
      </c>
      <c r="P24" s="53"/>
      <c r="Q24" s="53"/>
      <c r="R24" s="3"/>
      <c r="S24" s="53"/>
      <c r="T24" s="53"/>
      <c r="U24" s="53"/>
      <c r="V24" s="53"/>
      <c r="W24" s="65"/>
      <c r="X24" s="44"/>
      <c r="Y24" s="44"/>
      <c r="Z24" s="44"/>
      <c r="AA24" s="44"/>
      <c r="AF24" s="49"/>
      <c r="AG24" s="49"/>
    </row>
    <row r="25" spans="2:35" ht="14.25" customHeight="1">
      <c r="B25" s="28" t="s">
        <v>57</v>
      </c>
      <c r="C25" s="6">
        <v>67091.423978760693</v>
      </c>
      <c r="E25" s="22"/>
      <c r="F25" s="20"/>
      <c r="G25" s="20"/>
      <c r="H25" s="6"/>
      <c r="I25" s="6"/>
      <c r="J25" s="16"/>
      <c r="K25" s="29" t="s">
        <v>57</v>
      </c>
      <c r="L25" s="20">
        <v>7373.3365892217516</v>
      </c>
      <c r="M25" s="20">
        <v>16435.726161802002</v>
      </c>
      <c r="N25" s="6">
        <f t="shared" si="0"/>
        <v>23809.062751023754</v>
      </c>
      <c r="O25" s="53">
        <v>35.4874905599873</v>
      </c>
      <c r="P25" s="53"/>
      <c r="Q25" s="53"/>
      <c r="R25" s="3"/>
      <c r="S25" s="53"/>
      <c r="T25" s="53"/>
      <c r="U25" s="53"/>
      <c r="V25" s="53"/>
      <c r="W25" s="65"/>
      <c r="X25" s="44"/>
      <c r="Y25" s="44"/>
      <c r="Z25" s="44"/>
      <c r="AA25" s="44"/>
      <c r="AF25" s="49"/>
      <c r="AG25" s="49"/>
      <c r="AI25" s="42"/>
    </row>
    <row r="26" spans="2:35" ht="14.25" customHeight="1">
      <c r="B26" s="28" t="s">
        <v>56</v>
      </c>
      <c r="C26" s="6">
        <v>62608.118013277599</v>
      </c>
      <c r="E26" s="22"/>
      <c r="F26" s="20"/>
      <c r="G26" s="20"/>
      <c r="H26" s="6"/>
      <c r="I26" s="6"/>
      <c r="J26" s="16"/>
      <c r="K26" s="29" t="s">
        <v>56</v>
      </c>
      <c r="L26" s="20">
        <v>8044.2508631876408</v>
      </c>
      <c r="M26" s="20">
        <v>15159.527987767002</v>
      </c>
      <c r="N26" s="6">
        <f t="shared" si="0"/>
        <v>23203.778850954644</v>
      </c>
      <c r="O26" s="53">
        <v>37.061933160223262</v>
      </c>
      <c r="P26" s="53"/>
      <c r="Q26" s="53"/>
      <c r="R26" s="3"/>
      <c r="S26" s="53"/>
      <c r="T26" s="53"/>
      <c r="U26" s="53"/>
      <c r="V26" s="53"/>
      <c r="W26" s="65"/>
      <c r="X26" s="44"/>
      <c r="Y26" s="44"/>
      <c r="Z26" s="44"/>
      <c r="AA26" s="44"/>
      <c r="AF26" s="49"/>
      <c r="AG26" s="49"/>
      <c r="AI26" s="42"/>
    </row>
    <row r="27" spans="2:35" ht="14.25" customHeight="1">
      <c r="B27" s="28" t="s">
        <v>55</v>
      </c>
      <c r="C27" s="6">
        <v>60624.274224570698</v>
      </c>
      <c r="E27" s="22"/>
      <c r="F27" s="20"/>
      <c r="G27" s="20"/>
      <c r="H27" s="6"/>
      <c r="I27" s="6"/>
      <c r="J27" s="16"/>
      <c r="K27" s="29" t="s">
        <v>55</v>
      </c>
      <c r="L27" s="20">
        <v>6591.7294102773376</v>
      </c>
      <c r="M27" s="20">
        <v>12871.601961141301</v>
      </c>
      <c r="N27" s="6">
        <f t="shared" si="0"/>
        <v>19463.331371418637</v>
      </c>
      <c r="O27" s="53">
        <v>32.104848462714052</v>
      </c>
      <c r="P27" s="53"/>
      <c r="Q27" s="53"/>
      <c r="R27" s="3"/>
      <c r="S27" s="53"/>
      <c r="T27" s="53"/>
      <c r="U27" s="53"/>
      <c r="V27" s="53"/>
      <c r="W27" s="65"/>
      <c r="X27" s="44"/>
      <c r="Y27" s="44"/>
      <c r="Z27" s="44"/>
      <c r="AA27" s="44"/>
      <c r="AF27" s="49"/>
      <c r="AG27" s="49"/>
    </row>
    <row r="28" spans="2:35" ht="14.25" customHeight="1">
      <c r="B28" s="28" t="s">
        <v>54</v>
      </c>
      <c r="C28" s="6">
        <v>57997.148461232799</v>
      </c>
      <c r="E28" s="22"/>
      <c r="F28" s="37"/>
      <c r="G28" s="38"/>
      <c r="H28" s="6"/>
      <c r="I28" s="6"/>
      <c r="J28" s="16"/>
      <c r="K28" s="29" t="s">
        <v>54</v>
      </c>
      <c r="L28" s="20">
        <v>4967.5266252616893</v>
      </c>
      <c r="M28" s="5">
        <v>11625.56298222039</v>
      </c>
      <c r="N28" s="6">
        <f t="shared" si="0"/>
        <v>16593.089607482078</v>
      </c>
      <c r="O28" s="53">
        <v>28.610181789495122</v>
      </c>
      <c r="P28" s="53"/>
      <c r="Q28" s="53"/>
      <c r="R28" s="3"/>
      <c r="S28" s="53"/>
      <c r="T28" s="53"/>
      <c r="U28" s="53"/>
      <c r="V28" s="53"/>
      <c r="W28" s="65"/>
      <c r="X28" s="44"/>
      <c r="Y28" s="44"/>
      <c r="Z28" s="44"/>
      <c r="AA28" s="44"/>
      <c r="AF28" s="49"/>
      <c r="AG28" s="49"/>
      <c r="AI28" s="42"/>
    </row>
    <row r="29" spans="2:35" ht="14.25" customHeight="1">
      <c r="B29" s="28" t="s">
        <v>53</v>
      </c>
      <c r="C29" s="6">
        <v>53833.859229549897</v>
      </c>
      <c r="E29" s="22"/>
      <c r="F29" s="20"/>
      <c r="G29" s="20"/>
      <c r="H29" s="6"/>
      <c r="I29" s="6"/>
      <c r="J29" s="16"/>
      <c r="K29" s="29" t="s">
        <v>53</v>
      </c>
      <c r="L29" s="20">
        <v>4871.1365257380703</v>
      </c>
      <c r="M29" s="5">
        <v>9946.9670719501628</v>
      </c>
      <c r="N29" s="6">
        <f t="shared" si="0"/>
        <v>14818.103597688234</v>
      </c>
      <c r="O29" s="53">
        <v>27.525620138996906</v>
      </c>
      <c r="P29" s="53"/>
      <c r="Q29" s="53"/>
      <c r="R29" s="3"/>
      <c r="S29" s="53"/>
      <c r="T29" s="53"/>
      <c r="U29" s="53"/>
      <c r="V29" s="53"/>
      <c r="W29" s="65"/>
      <c r="X29" s="44"/>
      <c r="Y29" s="44"/>
      <c r="Z29" s="44"/>
      <c r="AA29" s="44"/>
      <c r="AF29" s="49"/>
      <c r="AG29" s="49"/>
    </row>
    <row r="30" spans="2:35" ht="14.25" customHeight="1">
      <c r="B30" s="28" t="s">
        <v>51</v>
      </c>
      <c r="C30" s="6">
        <v>48278.101158936697</v>
      </c>
      <c r="E30" s="22"/>
      <c r="F30" s="20"/>
      <c r="G30" s="20"/>
      <c r="H30" s="6"/>
      <c r="I30" s="6"/>
      <c r="J30" s="16"/>
      <c r="K30" s="29" t="s">
        <v>51</v>
      </c>
      <c r="L30" s="20">
        <v>5039.3187988402769</v>
      </c>
      <c r="M30" s="5">
        <v>8214.6915773535457</v>
      </c>
      <c r="N30" s="6">
        <f t="shared" si="0"/>
        <v>13254.010376193823</v>
      </c>
      <c r="O30" s="53">
        <v>27.453462456114824</v>
      </c>
      <c r="P30" s="53"/>
      <c r="Q30" s="53"/>
      <c r="R30" s="3"/>
      <c r="S30" s="53"/>
      <c r="T30" s="53"/>
      <c r="U30" s="53"/>
      <c r="V30" s="53"/>
      <c r="W30" s="65"/>
      <c r="X30" s="44"/>
      <c r="Y30" s="44"/>
      <c r="Z30" s="44"/>
      <c r="AA30" s="44"/>
      <c r="AF30" s="49"/>
      <c r="AG30" s="49"/>
    </row>
    <row r="31" spans="2:35" ht="14.25" customHeight="1">
      <c r="B31" s="30" t="s">
        <v>7</v>
      </c>
      <c r="C31" s="6">
        <v>48187.781329525002</v>
      </c>
      <c r="E31" s="22" t="s">
        <v>7</v>
      </c>
      <c r="F31" s="20">
        <v>2043.8696969589653</v>
      </c>
      <c r="G31" s="20">
        <v>8322.8001431089979</v>
      </c>
      <c r="H31" s="6">
        <f>+G31+F31</f>
        <v>10366.669840067963</v>
      </c>
      <c r="I31" s="6">
        <v>21.513067325463748</v>
      </c>
      <c r="J31" s="16"/>
      <c r="K31" s="29" t="s">
        <v>7</v>
      </c>
      <c r="L31" s="27">
        <v>4000.4196436948223</v>
      </c>
      <c r="M31" s="20">
        <v>7218.8400056670007</v>
      </c>
      <c r="N31" s="6">
        <f t="shared" si="0"/>
        <v>11219.259649361822</v>
      </c>
      <c r="O31" s="53">
        <v>23.282374369221476</v>
      </c>
      <c r="P31" s="53"/>
      <c r="Q31" s="53"/>
      <c r="R31" s="3"/>
      <c r="S31" s="53"/>
      <c r="T31" s="3"/>
      <c r="U31" s="53"/>
      <c r="V31" s="53"/>
      <c r="W31" s="65"/>
      <c r="X31" s="44"/>
      <c r="Y31" s="44"/>
      <c r="Z31" s="44"/>
      <c r="AA31" s="44"/>
      <c r="AC31" s="44"/>
      <c r="AD31" s="44"/>
      <c r="AE31" s="44"/>
      <c r="AF31" s="49"/>
      <c r="AG31" s="49"/>
    </row>
    <row r="32" spans="2:35">
      <c r="B32" s="30" t="s">
        <v>8</v>
      </c>
      <c r="C32" s="6">
        <v>44093.735535719003</v>
      </c>
      <c r="E32" s="22" t="s">
        <v>8</v>
      </c>
      <c r="F32" s="5">
        <v>1002.6200000000001</v>
      </c>
      <c r="G32" s="5">
        <v>7565.9415957770616</v>
      </c>
      <c r="H32" s="6">
        <f>+G32+F32</f>
        <v>8568.5615957770624</v>
      </c>
      <c r="I32" s="6">
        <v>19.432605316090605</v>
      </c>
      <c r="J32" s="16"/>
      <c r="K32" s="29" t="s">
        <v>8</v>
      </c>
      <c r="L32" s="20">
        <v>1002.6</v>
      </c>
      <c r="M32" s="20">
        <v>6555.7</v>
      </c>
      <c r="N32" s="6">
        <f t="shared" si="0"/>
        <v>7558.3</v>
      </c>
      <c r="O32" s="53">
        <v>17.141437231774681</v>
      </c>
      <c r="P32" s="53"/>
      <c r="Q32" s="53"/>
      <c r="R32" s="3"/>
      <c r="S32" s="53"/>
      <c r="T32" s="3"/>
      <c r="U32" s="53"/>
      <c r="V32" s="53"/>
      <c r="W32" s="65"/>
      <c r="X32" s="44"/>
      <c r="Y32" s="44"/>
      <c r="Z32" s="44"/>
      <c r="AA32" s="44"/>
      <c r="AC32" s="44"/>
      <c r="AD32" s="44"/>
      <c r="AE32" s="44"/>
      <c r="AF32" s="49"/>
      <c r="AG32" s="49"/>
      <c r="AI32" s="42"/>
    </row>
    <row r="33" spans="2:31">
      <c r="B33" s="30" t="s">
        <v>9</v>
      </c>
      <c r="C33" s="6">
        <v>38059.102820740402</v>
      </c>
      <c r="E33" s="22" t="s">
        <v>9</v>
      </c>
      <c r="F33" s="20">
        <v>1111.3399999999999</v>
      </c>
      <c r="G33" s="5">
        <v>7266.1152197717274</v>
      </c>
      <c r="H33" s="6">
        <f>+G33+F33</f>
        <v>8377.4552197717276</v>
      </c>
      <c r="I33" s="6">
        <v>22.011699170182258</v>
      </c>
      <c r="J33" s="16"/>
      <c r="K33" s="29" t="s">
        <v>9</v>
      </c>
      <c r="L33" s="20">
        <v>1111.3</v>
      </c>
      <c r="M33" s="20">
        <v>6295.5</v>
      </c>
      <c r="N33" s="6">
        <f t="shared" si="0"/>
        <v>7406.8</v>
      </c>
      <c r="O33" s="53">
        <v>19.461310044238999</v>
      </c>
      <c r="P33" s="53"/>
      <c r="Q33" s="53"/>
      <c r="R33" s="3"/>
      <c r="S33" s="53"/>
      <c r="T33" s="3"/>
      <c r="U33" s="53"/>
      <c r="V33" s="53"/>
      <c r="W33" s="65"/>
      <c r="X33" s="44"/>
      <c r="Y33" s="44"/>
      <c r="Z33" s="44"/>
      <c r="AA33" s="44"/>
      <c r="AC33" s="44"/>
      <c r="AD33" s="44"/>
      <c r="AE33" s="44"/>
    </row>
    <row r="34" spans="2:31">
      <c r="B34" s="30" t="s">
        <v>10</v>
      </c>
      <c r="C34" s="6">
        <v>35911.737265125797</v>
      </c>
      <c r="E34" s="22" t="s">
        <v>10</v>
      </c>
      <c r="F34" s="20">
        <v>974.9</v>
      </c>
      <c r="G34" s="20">
        <v>6812.5216214250004</v>
      </c>
      <c r="H34" s="6">
        <f t="shared" ref="H34:H69" si="1">+F34+G34</f>
        <v>7787.421621425</v>
      </c>
      <c r="I34" s="6">
        <v>21.684892501670848</v>
      </c>
      <c r="J34" s="16"/>
      <c r="K34" s="29" t="s">
        <v>10</v>
      </c>
      <c r="L34" s="20">
        <v>974.9</v>
      </c>
      <c r="M34" s="20">
        <v>5847.1</v>
      </c>
      <c r="N34" s="6">
        <f t="shared" si="0"/>
        <v>6822</v>
      </c>
      <c r="O34" s="53">
        <v>18.996574712148231</v>
      </c>
      <c r="P34" s="53"/>
      <c r="Q34" s="53"/>
      <c r="R34" s="3"/>
      <c r="S34" s="53"/>
      <c r="T34" s="3"/>
      <c r="U34" s="53"/>
      <c r="V34" s="53"/>
      <c r="W34" s="65"/>
      <c r="X34" s="44"/>
      <c r="Y34" s="44"/>
      <c r="Z34" s="44"/>
      <c r="AA34" s="44"/>
      <c r="AC34" s="44"/>
      <c r="AD34" s="44"/>
      <c r="AE34" s="44"/>
    </row>
    <row r="35" spans="2:31" ht="14.25">
      <c r="B35" s="30" t="s">
        <v>11</v>
      </c>
      <c r="C35" s="6">
        <v>23186.610878342195</v>
      </c>
      <c r="E35" s="22" t="s">
        <v>46</v>
      </c>
      <c r="F35" s="20">
        <v>1040.8699999999999</v>
      </c>
      <c r="G35" s="20">
        <v>6379.7</v>
      </c>
      <c r="H35" s="6">
        <f t="shared" si="1"/>
        <v>7420.57</v>
      </c>
      <c r="I35" s="6">
        <v>32.003685398159227</v>
      </c>
      <c r="J35" s="16"/>
      <c r="K35" s="29" t="s">
        <v>11</v>
      </c>
      <c r="L35" s="20">
        <v>1040.8699999999999</v>
      </c>
      <c r="M35" s="20">
        <v>5544.11</v>
      </c>
      <c r="N35" s="6">
        <f t="shared" si="0"/>
        <v>6584.98</v>
      </c>
      <c r="O35" s="53">
        <v>28.399924570911743</v>
      </c>
      <c r="P35" s="53"/>
      <c r="Q35" s="53"/>
      <c r="R35" s="3"/>
      <c r="S35" s="53"/>
      <c r="T35" s="3"/>
      <c r="U35" s="53"/>
      <c r="V35" s="53"/>
      <c r="W35" s="65"/>
      <c r="X35" s="44"/>
      <c r="Y35" s="44"/>
      <c r="Z35" s="44"/>
      <c r="AA35" s="44"/>
      <c r="AC35" s="44"/>
      <c r="AD35" s="44"/>
      <c r="AE35" s="44"/>
    </row>
    <row r="36" spans="2:31">
      <c r="B36" s="30" t="s">
        <v>12</v>
      </c>
      <c r="C36" s="6">
        <v>20845.722867682653</v>
      </c>
      <c r="E36" s="22" t="s">
        <v>12</v>
      </c>
      <c r="F36" s="20">
        <v>558.6</v>
      </c>
      <c r="G36" s="20">
        <v>5986.89</v>
      </c>
      <c r="H36" s="6">
        <f t="shared" si="1"/>
        <v>6545.4900000000007</v>
      </c>
      <c r="I36" s="6">
        <v>31.399678684914036</v>
      </c>
      <c r="J36" s="17"/>
      <c r="K36" s="29" t="s">
        <v>12</v>
      </c>
      <c r="L36" s="20">
        <v>558.6</v>
      </c>
      <c r="M36" s="20">
        <v>5185.58</v>
      </c>
      <c r="N36" s="6">
        <f t="shared" si="0"/>
        <v>5744.18</v>
      </c>
      <c r="O36" s="53">
        <v>27.555676703854026</v>
      </c>
      <c r="P36" s="53"/>
      <c r="Q36" s="53"/>
      <c r="R36" s="3"/>
      <c r="S36" s="53"/>
      <c r="T36" s="3"/>
      <c r="U36" s="53"/>
      <c r="V36" s="53"/>
      <c r="W36" s="65"/>
      <c r="X36" s="44"/>
      <c r="Y36" s="44"/>
      <c r="Z36" s="44"/>
      <c r="AA36" s="44"/>
      <c r="AC36" s="44"/>
      <c r="AD36" s="44"/>
      <c r="AE36" s="44"/>
    </row>
    <row r="37" spans="2:31">
      <c r="B37" s="30" t="s">
        <v>13</v>
      </c>
      <c r="C37" s="6">
        <v>25770.161271249995</v>
      </c>
      <c r="E37" s="22" t="s">
        <v>13</v>
      </c>
      <c r="F37" s="20">
        <v>733.25</v>
      </c>
      <c r="G37" s="20">
        <v>4536.3999999999996</v>
      </c>
      <c r="H37" s="6">
        <f t="shared" si="1"/>
        <v>5269.65</v>
      </c>
      <c r="I37" s="6">
        <v>20.448649678723537</v>
      </c>
      <c r="J37" s="16"/>
      <c r="K37" s="29" t="s">
        <v>13</v>
      </c>
      <c r="L37" s="20">
        <v>733.25</v>
      </c>
      <c r="M37" s="20">
        <v>3669.52</v>
      </c>
      <c r="N37" s="6">
        <f t="shared" ref="N37:N39" si="2">L37+M37</f>
        <v>4402.7700000000004</v>
      </c>
      <c r="O37" s="53">
        <v>17.084759205259104</v>
      </c>
      <c r="P37" s="53"/>
      <c r="Q37" s="53"/>
      <c r="R37" s="3"/>
      <c r="S37" s="53"/>
      <c r="T37" s="3"/>
      <c r="U37" s="53"/>
      <c r="V37" s="53"/>
      <c r="W37" s="65"/>
      <c r="X37" s="44"/>
      <c r="Y37" s="44"/>
      <c r="Z37" s="44"/>
      <c r="AA37" s="44"/>
      <c r="AC37" s="44"/>
      <c r="AD37" s="44"/>
      <c r="AE37" s="44"/>
    </row>
    <row r="38" spans="2:31">
      <c r="B38" s="30" t="s">
        <v>14</v>
      </c>
      <c r="C38" s="6">
        <v>25261.12572347391</v>
      </c>
      <c r="E38" s="22" t="s">
        <v>14</v>
      </c>
      <c r="F38" s="20">
        <v>619.01</v>
      </c>
      <c r="G38" s="20">
        <v>4176.09</v>
      </c>
      <c r="H38" s="6">
        <f t="shared" si="1"/>
        <v>4795.1000000000004</v>
      </c>
      <c r="I38" s="6">
        <v>18.982131091426982</v>
      </c>
      <c r="J38" s="16"/>
      <c r="K38" s="29" t="s">
        <v>14</v>
      </c>
      <c r="L38" s="20">
        <v>619.01</v>
      </c>
      <c r="M38" s="20">
        <v>3338.53</v>
      </c>
      <c r="N38" s="6">
        <f t="shared" si="2"/>
        <v>3957.54</v>
      </c>
      <c r="O38" s="53">
        <v>15.666522716849688</v>
      </c>
      <c r="P38" s="53"/>
      <c r="Q38" s="53"/>
      <c r="R38" s="3"/>
      <c r="S38" s="53"/>
      <c r="T38" s="3"/>
      <c r="U38" s="53"/>
      <c r="V38" s="53"/>
      <c r="W38" s="65"/>
      <c r="X38" s="44"/>
      <c r="Y38" s="44"/>
      <c r="Z38" s="44"/>
      <c r="AA38" s="44"/>
      <c r="AC38" s="44"/>
      <c r="AD38" s="44"/>
      <c r="AE38" s="44"/>
    </row>
    <row r="39" spans="2:31" ht="13.5" thickBot="1">
      <c r="B39" s="30" t="s">
        <v>15</v>
      </c>
      <c r="C39" s="6">
        <v>24107.001565156086</v>
      </c>
      <c r="E39" s="22" t="s">
        <v>15</v>
      </c>
      <c r="F39" s="20">
        <v>465.67</v>
      </c>
      <c r="G39" s="20">
        <v>3679.38</v>
      </c>
      <c r="H39" s="6">
        <f t="shared" si="1"/>
        <v>4145.05</v>
      </c>
      <c r="I39" s="6">
        <v>17.194382257771931</v>
      </c>
      <c r="J39" s="16"/>
      <c r="K39" s="24" t="s">
        <v>15</v>
      </c>
      <c r="L39" s="21">
        <v>465.67</v>
      </c>
      <c r="M39" s="21">
        <v>2777.87</v>
      </c>
      <c r="N39" s="19">
        <f t="shared" si="2"/>
        <v>3243.54</v>
      </c>
      <c r="O39" s="57">
        <v>13.454763302824713</v>
      </c>
      <c r="P39" s="53"/>
      <c r="Q39" s="53"/>
      <c r="R39" s="3"/>
      <c r="S39" s="53"/>
      <c r="T39" s="3"/>
      <c r="U39" s="53"/>
      <c r="V39" s="53"/>
      <c r="W39" s="65"/>
      <c r="X39" s="44"/>
      <c r="Y39" s="44"/>
      <c r="Z39" s="44"/>
      <c r="AA39" s="44"/>
      <c r="AC39" s="44"/>
      <c r="AD39" s="44"/>
      <c r="AE39" s="44"/>
    </row>
    <row r="40" spans="2:31" ht="13.5" thickTop="1">
      <c r="B40" s="30" t="s">
        <v>16</v>
      </c>
      <c r="C40" s="6">
        <v>22002.724937301955</v>
      </c>
      <c r="E40" s="22" t="s">
        <v>16</v>
      </c>
      <c r="F40" s="5">
        <v>0</v>
      </c>
      <c r="G40" s="5">
        <v>3660.9</v>
      </c>
      <c r="H40" s="6">
        <f t="shared" si="1"/>
        <v>3660.9</v>
      </c>
      <c r="I40" s="6">
        <v>16.638393700925441</v>
      </c>
      <c r="J40" s="16"/>
      <c r="K40" s="16"/>
      <c r="L40" s="16"/>
      <c r="M40" s="16"/>
      <c r="N40" s="16"/>
      <c r="P40" s="53"/>
      <c r="Q40" s="53"/>
      <c r="R40" s="53"/>
      <c r="S40" s="53"/>
      <c r="T40" s="3"/>
      <c r="U40" s="53"/>
      <c r="V40" s="53"/>
      <c r="W40" s="67"/>
      <c r="X40" s="44"/>
      <c r="Y40" s="44"/>
      <c r="Z40" s="44"/>
      <c r="AA40" s="44"/>
      <c r="AC40" s="44"/>
      <c r="AD40" s="44"/>
      <c r="AE40" s="44"/>
    </row>
    <row r="41" spans="2:31">
      <c r="B41" s="30" t="s">
        <v>17</v>
      </c>
      <c r="C41" s="6">
        <v>21230.370309055608</v>
      </c>
      <c r="E41" s="22" t="s">
        <v>17</v>
      </c>
      <c r="F41" s="5">
        <v>0</v>
      </c>
      <c r="G41" s="5">
        <v>3545.36</v>
      </c>
      <c r="H41" s="6">
        <f t="shared" si="1"/>
        <v>3545.36</v>
      </c>
      <c r="I41" s="6">
        <v>16.699473199898737</v>
      </c>
      <c r="J41" s="16"/>
      <c r="K41" s="16"/>
      <c r="L41" s="16"/>
      <c r="M41" s="16"/>
      <c r="N41" s="16"/>
      <c r="P41" s="53"/>
      <c r="Q41" s="53"/>
      <c r="R41" s="53"/>
      <c r="S41" s="53"/>
      <c r="T41" s="3"/>
      <c r="U41" s="53"/>
      <c r="V41" s="53"/>
      <c r="W41" s="67"/>
      <c r="X41" s="44"/>
      <c r="Y41" s="44"/>
      <c r="Z41" s="44"/>
      <c r="AA41" s="44"/>
      <c r="AC41" s="44"/>
      <c r="AD41" s="44"/>
      <c r="AE41" s="44"/>
    </row>
    <row r="42" spans="2:31">
      <c r="B42" s="30" t="s">
        <v>18</v>
      </c>
      <c r="C42" s="6">
        <v>19822.344158608401</v>
      </c>
      <c r="E42" s="22" t="s">
        <v>18</v>
      </c>
      <c r="F42" s="5">
        <v>0</v>
      </c>
      <c r="G42" s="5">
        <v>3572.18</v>
      </c>
      <c r="H42" s="6">
        <f t="shared" si="1"/>
        <v>3572.18</v>
      </c>
      <c r="I42" s="6">
        <v>18.020976587921272</v>
      </c>
      <c r="J42" s="16"/>
      <c r="K42" s="16"/>
      <c r="L42" s="16"/>
      <c r="M42" s="16"/>
      <c r="N42" s="16"/>
      <c r="P42" s="53"/>
      <c r="Q42" s="53"/>
      <c r="R42" s="53"/>
      <c r="S42" s="53"/>
      <c r="T42" s="3"/>
      <c r="U42" s="53"/>
      <c r="V42" s="53"/>
      <c r="W42" s="67"/>
      <c r="X42" s="44"/>
      <c r="Y42" s="44"/>
      <c r="Z42" s="44"/>
      <c r="AA42" s="44"/>
      <c r="AC42" s="44"/>
      <c r="AD42" s="44"/>
      <c r="AE42" s="44"/>
    </row>
    <row r="43" spans="2:31">
      <c r="B43" s="30" t="s">
        <v>19</v>
      </c>
      <c r="C43" s="6">
        <v>17516.843635155499</v>
      </c>
      <c r="E43" s="22" t="s">
        <v>19</v>
      </c>
      <c r="F43" s="5">
        <v>0</v>
      </c>
      <c r="G43" s="5">
        <v>3807.31</v>
      </c>
      <c r="H43" s="6">
        <f t="shared" si="1"/>
        <v>3807.31</v>
      </c>
      <c r="I43" s="6">
        <v>21.735137215924585</v>
      </c>
      <c r="J43" s="16"/>
      <c r="K43" s="16"/>
      <c r="L43" s="26"/>
      <c r="M43" s="25"/>
      <c r="N43" s="16"/>
      <c r="P43" s="53"/>
      <c r="Q43" s="53"/>
      <c r="R43" s="53"/>
      <c r="S43" s="53"/>
      <c r="T43" s="3"/>
      <c r="U43" s="53"/>
      <c r="V43" s="53"/>
      <c r="W43" s="67"/>
      <c r="X43" s="44"/>
      <c r="Y43" s="44"/>
      <c r="Z43" s="44"/>
      <c r="AA43" s="44"/>
      <c r="AC43" s="44"/>
      <c r="AD43" s="44"/>
      <c r="AE43" s="44"/>
    </row>
    <row r="44" spans="2:31">
      <c r="B44" s="30" t="s">
        <v>20</v>
      </c>
      <c r="C44" s="6">
        <v>16088.744835870071</v>
      </c>
      <c r="E44" s="22" t="s">
        <v>20</v>
      </c>
      <c r="F44" s="5">
        <v>0</v>
      </c>
      <c r="G44" s="5">
        <v>3994.27</v>
      </c>
      <c r="H44" s="6">
        <f t="shared" si="1"/>
        <v>3994.27</v>
      </c>
      <c r="I44" s="6">
        <v>24.82648609787584</v>
      </c>
      <c r="P44" s="53"/>
      <c r="Q44" s="53"/>
      <c r="R44" s="53"/>
      <c r="S44" s="53"/>
      <c r="T44" s="3"/>
      <c r="U44" s="53"/>
      <c r="V44" s="53"/>
      <c r="W44" s="67"/>
      <c r="X44" s="44"/>
      <c r="Y44" s="44"/>
      <c r="Z44" s="44"/>
      <c r="AA44" s="44"/>
      <c r="AC44" s="44"/>
      <c r="AD44" s="44"/>
      <c r="AE44" s="44"/>
    </row>
    <row r="45" spans="2:31">
      <c r="B45" s="30" t="s">
        <v>21</v>
      </c>
      <c r="C45" s="6">
        <v>14368.755333375171</v>
      </c>
      <c r="E45" s="22" t="s">
        <v>21</v>
      </c>
      <c r="F45" s="5">
        <v>0</v>
      </c>
      <c r="G45" s="5">
        <v>3946.42</v>
      </c>
      <c r="H45" s="6">
        <f t="shared" si="1"/>
        <v>3946.42</v>
      </c>
      <c r="I45" s="6">
        <v>27.465287761100736</v>
      </c>
      <c r="P45" s="53"/>
      <c r="Q45" s="53"/>
      <c r="R45" s="53"/>
      <c r="S45" s="53"/>
      <c r="T45" s="3"/>
      <c r="U45" s="53"/>
      <c r="V45" s="53"/>
      <c r="W45" s="67"/>
      <c r="X45" s="44"/>
      <c r="Y45" s="44"/>
      <c r="Z45" s="44"/>
      <c r="AA45" s="44"/>
      <c r="AC45" s="44"/>
      <c r="AD45" s="44"/>
      <c r="AE45" s="44"/>
    </row>
    <row r="46" spans="2:31">
      <c r="B46" s="30" t="s">
        <v>22</v>
      </c>
      <c r="C46" s="6">
        <v>12987.637525559578</v>
      </c>
      <c r="E46" s="22" t="s">
        <v>22</v>
      </c>
      <c r="F46" s="5">
        <v>0</v>
      </c>
      <c r="G46" s="5">
        <v>4561.5</v>
      </c>
      <c r="H46" s="6">
        <f t="shared" si="1"/>
        <v>4561.5</v>
      </c>
      <c r="I46" s="6">
        <v>35.121861008385864</v>
      </c>
      <c r="P46" s="53"/>
      <c r="Q46" s="53"/>
      <c r="R46" s="53"/>
      <c r="S46" s="53"/>
      <c r="T46" s="3"/>
      <c r="U46" s="53"/>
      <c r="V46" s="53"/>
      <c r="W46" s="67"/>
      <c r="X46" s="44"/>
      <c r="Y46" s="44"/>
      <c r="Z46" s="44"/>
      <c r="AA46" s="44"/>
      <c r="AC46" s="44"/>
      <c r="AD46" s="44"/>
      <c r="AE46" s="44"/>
    </row>
    <row r="47" spans="2:31">
      <c r="B47" s="30" t="s">
        <v>23</v>
      </c>
      <c r="C47" s="6">
        <v>11471.010624884872</v>
      </c>
      <c r="E47" s="22" t="s">
        <v>23</v>
      </c>
      <c r="F47" s="5">
        <v>0</v>
      </c>
      <c r="G47" s="5">
        <v>4412.8</v>
      </c>
      <c r="H47" s="6">
        <f t="shared" si="1"/>
        <v>4412.8</v>
      </c>
      <c r="I47" s="6">
        <v>38.469147525911993</v>
      </c>
      <c r="P47" s="53"/>
      <c r="Q47" s="53"/>
      <c r="R47" s="53"/>
      <c r="S47" s="53"/>
      <c r="T47" s="3"/>
      <c r="U47" s="53"/>
      <c r="V47" s="53"/>
      <c r="W47" s="67"/>
      <c r="X47" s="44"/>
      <c r="Y47" s="44"/>
      <c r="Z47" s="44"/>
      <c r="AA47" s="44"/>
      <c r="AC47" s="44"/>
      <c r="AD47" s="44"/>
      <c r="AE47" s="44"/>
    </row>
    <row r="48" spans="2:31">
      <c r="B48" s="30" t="s">
        <v>24</v>
      </c>
      <c r="C48" s="6">
        <v>9680.0945402129892</v>
      </c>
      <c r="E48" s="22" t="s">
        <v>24</v>
      </c>
      <c r="F48" s="5">
        <v>0</v>
      </c>
      <c r="G48" s="5">
        <v>4613.71</v>
      </c>
      <c r="H48" s="6">
        <f t="shared" si="1"/>
        <v>4613.71</v>
      </c>
      <c r="I48" s="6">
        <v>47.661827896760244</v>
      </c>
      <c r="P48" s="53"/>
      <c r="Q48" s="53"/>
      <c r="R48" s="53"/>
      <c r="S48" s="53"/>
      <c r="T48" s="3"/>
      <c r="U48" s="53"/>
      <c r="V48" s="53"/>
      <c r="W48" s="67"/>
      <c r="X48" s="44"/>
      <c r="Y48" s="44"/>
      <c r="Z48" s="44"/>
      <c r="AA48" s="44"/>
      <c r="AC48" s="44"/>
      <c r="AD48" s="44"/>
      <c r="AE48" s="44"/>
    </row>
    <row r="49" spans="2:31">
      <c r="B49" s="30" t="s">
        <v>25</v>
      </c>
      <c r="C49" s="6">
        <v>5384.3934037638928</v>
      </c>
      <c r="E49" s="22" t="s">
        <v>25</v>
      </c>
      <c r="F49" s="5">
        <v>0</v>
      </c>
      <c r="G49" s="5">
        <v>4499.12</v>
      </c>
      <c r="H49" s="6">
        <f t="shared" si="1"/>
        <v>4499.12</v>
      </c>
      <c r="I49" s="6">
        <v>83.558530415978638</v>
      </c>
      <c r="P49" s="53"/>
      <c r="Q49" s="53"/>
      <c r="R49" s="53"/>
      <c r="S49" s="53"/>
      <c r="T49" s="3"/>
      <c r="U49" s="53"/>
      <c r="V49" s="53"/>
      <c r="W49" s="67"/>
      <c r="X49" s="44"/>
      <c r="Y49" s="44"/>
      <c r="Z49" s="44"/>
      <c r="AA49" s="44"/>
      <c r="AC49" s="44"/>
      <c r="AD49" s="44"/>
      <c r="AE49" s="44"/>
    </row>
    <row r="50" spans="2:31">
      <c r="B50" s="30" t="s">
        <v>26</v>
      </c>
      <c r="C50" s="6">
        <v>6697.1563981042655</v>
      </c>
      <c r="E50" s="22" t="s">
        <v>26</v>
      </c>
      <c r="F50" s="5">
        <v>0</v>
      </c>
      <c r="G50" s="5">
        <v>4181.21</v>
      </c>
      <c r="H50" s="6">
        <f t="shared" si="1"/>
        <v>4181.21</v>
      </c>
      <c r="I50" s="6">
        <v>62.432616941476184</v>
      </c>
      <c r="P50" s="53"/>
      <c r="Q50" s="53"/>
      <c r="R50" s="53"/>
      <c r="S50" s="53"/>
      <c r="T50" s="3"/>
      <c r="U50" s="53"/>
      <c r="V50" s="53"/>
      <c r="W50" s="67"/>
      <c r="X50" s="44"/>
      <c r="Y50" s="44"/>
      <c r="Z50" s="44"/>
      <c r="AA50" s="44"/>
      <c r="AC50" s="44"/>
      <c r="AD50" s="44"/>
      <c r="AE50" s="44"/>
    </row>
    <row r="51" spans="2:31">
      <c r="B51" s="30" t="s">
        <v>27</v>
      </c>
      <c r="C51" s="6">
        <v>5189.652448657188</v>
      </c>
      <c r="E51" s="22" t="s">
        <v>27</v>
      </c>
      <c r="F51" s="5">
        <v>0</v>
      </c>
      <c r="G51" s="5">
        <v>3992</v>
      </c>
      <c r="H51" s="6">
        <f t="shared" si="1"/>
        <v>3992</v>
      </c>
      <c r="I51" s="6">
        <v>76.92229950837887</v>
      </c>
      <c r="P51" s="53"/>
      <c r="Q51" s="53"/>
      <c r="R51" s="53"/>
      <c r="S51" s="53"/>
      <c r="T51" s="3"/>
      <c r="U51" s="53"/>
      <c r="V51" s="53"/>
      <c r="W51" s="67"/>
      <c r="X51" s="44"/>
      <c r="Y51" s="44"/>
      <c r="Z51" s="44"/>
      <c r="AA51" s="44"/>
      <c r="AC51" s="44"/>
      <c r="AD51" s="44"/>
      <c r="AE51" s="44"/>
    </row>
    <row r="52" spans="2:31">
      <c r="B52" s="30" t="s">
        <v>28</v>
      </c>
      <c r="C52" s="6">
        <v>4726.497890295358</v>
      </c>
      <c r="E52" s="22" t="s">
        <v>28</v>
      </c>
      <c r="F52" s="5">
        <v>0</v>
      </c>
      <c r="G52" s="5">
        <v>3924</v>
      </c>
      <c r="H52" s="6">
        <f t="shared" si="1"/>
        <v>3924</v>
      </c>
      <c r="I52" s="6">
        <v>83.021300148190477</v>
      </c>
      <c r="P52" s="53"/>
      <c r="Q52" s="53"/>
      <c r="R52" s="53"/>
      <c r="S52" s="53"/>
      <c r="T52" s="3"/>
      <c r="U52" s="53"/>
      <c r="V52" s="53"/>
      <c r="W52" s="67"/>
      <c r="X52" s="44"/>
      <c r="Y52" s="44"/>
      <c r="Z52" s="44"/>
      <c r="AA52" s="44"/>
      <c r="AC52" s="44"/>
      <c r="AD52" s="44"/>
      <c r="AE52" s="44"/>
    </row>
    <row r="53" spans="2:31">
      <c r="B53" s="30" t="s">
        <v>29</v>
      </c>
      <c r="C53" s="6">
        <v>5829.7377049180332</v>
      </c>
      <c r="E53" s="22" t="s">
        <v>29</v>
      </c>
      <c r="F53" s="5">
        <v>0</v>
      </c>
      <c r="G53" s="5">
        <v>3687</v>
      </c>
      <c r="H53" s="6">
        <f t="shared" si="1"/>
        <v>3687</v>
      </c>
      <c r="I53" s="6">
        <v>63.244697902782228</v>
      </c>
      <c r="P53" s="53"/>
      <c r="Q53" s="53"/>
      <c r="R53" s="53"/>
      <c r="S53" s="53"/>
      <c r="T53" s="3"/>
      <c r="U53" s="53"/>
      <c r="V53" s="53"/>
      <c r="W53" s="67"/>
      <c r="X53" s="44"/>
      <c r="Y53" s="44"/>
      <c r="Z53" s="44"/>
      <c r="AA53" s="44"/>
      <c r="AC53" s="44"/>
      <c r="AD53" s="44"/>
      <c r="AE53" s="44"/>
    </row>
    <row r="54" spans="2:31">
      <c r="B54" s="30" t="s">
        <v>30</v>
      </c>
      <c r="C54" s="6">
        <v>5322.6440677966093</v>
      </c>
      <c r="E54" s="22" t="s">
        <v>30</v>
      </c>
      <c r="F54" s="5">
        <v>0</v>
      </c>
      <c r="G54" s="5">
        <v>3543.1</v>
      </c>
      <c r="H54" s="6">
        <f t="shared" si="1"/>
        <v>3543.1</v>
      </c>
      <c r="I54" s="6">
        <v>66.566540141894578</v>
      </c>
      <c r="P54" s="53"/>
      <c r="Q54" s="53"/>
      <c r="R54" s="53"/>
      <c r="S54" s="53"/>
      <c r="T54" s="3"/>
      <c r="U54" s="53"/>
      <c r="V54" s="53"/>
      <c r="W54" s="67"/>
      <c r="X54" s="44"/>
      <c r="Y54" s="44"/>
      <c r="Z54" s="44"/>
      <c r="AA54" s="44"/>
      <c r="AC54" s="44"/>
      <c r="AD54" s="44"/>
      <c r="AE54" s="44"/>
    </row>
    <row r="55" spans="2:31">
      <c r="B55" s="30" t="s">
        <v>31</v>
      </c>
      <c r="C55" s="6">
        <v>11594</v>
      </c>
      <c r="E55" s="22" t="s">
        <v>31</v>
      </c>
      <c r="F55" s="5">
        <v>0</v>
      </c>
      <c r="G55" s="5">
        <v>3352.3</v>
      </c>
      <c r="H55" s="6">
        <f t="shared" si="1"/>
        <v>3352.3</v>
      </c>
      <c r="I55" s="6">
        <v>28.914093496636191</v>
      </c>
      <c r="P55" s="53"/>
      <c r="Q55" s="53"/>
      <c r="R55" s="53"/>
      <c r="S55" s="53"/>
      <c r="T55" s="3"/>
      <c r="U55" s="53"/>
      <c r="V55" s="53"/>
      <c r="W55" s="67"/>
      <c r="X55" s="44"/>
      <c r="Y55" s="44"/>
      <c r="Z55" s="44"/>
      <c r="AA55" s="44"/>
      <c r="AC55" s="44"/>
      <c r="AD55" s="44"/>
      <c r="AE55" s="44"/>
    </row>
    <row r="56" spans="2:31">
      <c r="B56" s="30" t="s">
        <v>32</v>
      </c>
      <c r="C56" s="6">
        <v>9220.6</v>
      </c>
      <c r="E56" s="22" t="s">
        <v>32</v>
      </c>
      <c r="F56" s="5">
        <v>0</v>
      </c>
      <c r="G56" s="5">
        <v>3032.3</v>
      </c>
      <c r="H56" s="6">
        <f t="shared" si="1"/>
        <v>3032.3</v>
      </c>
      <c r="I56" s="6">
        <v>32.886146237771946</v>
      </c>
      <c r="P56" s="53"/>
      <c r="Q56" s="53"/>
      <c r="R56" s="53"/>
      <c r="S56" s="53"/>
      <c r="T56" s="3"/>
      <c r="U56" s="53"/>
      <c r="V56" s="53"/>
      <c r="W56" s="67"/>
      <c r="X56" s="44"/>
      <c r="Y56" s="44"/>
      <c r="Z56" s="44"/>
      <c r="AA56" s="44"/>
      <c r="AC56" s="44"/>
      <c r="AD56" s="44"/>
      <c r="AE56" s="44"/>
    </row>
    <row r="57" spans="2:31">
      <c r="B57" s="30" t="s">
        <v>33</v>
      </c>
      <c r="C57" s="6">
        <v>8267.4</v>
      </c>
      <c r="E57" s="22" t="s">
        <v>33</v>
      </c>
      <c r="F57" s="5">
        <v>0</v>
      </c>
      <c r="G57" s="5">
        <v>2634.9</v>
      </c>
      <c r="H57" s="6">
        <f t="shared" si="1"/>
        <v>2634.9</v>
      </c>
      <c r="I57" s="6">
        <v>31.870963059728574</v>
      </c>
      <c r="P57" s="53"/>
      <c r="Q57" s="53"/>
      <c r="R57" s="53"/>
      <c r="S57" s="53"/>
      <c r="T57" s="3"/>
      <c r="U57" s="53"/>
      <c r="V57" s="53"/>
      <c r="W57" s="67"/>
      <c r="X57" s="44"/>
      <c r="Y57" s="44"/>
      <c r="Z57" s="44"/>
      <c r="AA57" s="44"/>
      <c r="AC57" s="44"/>
      <c r="AD57" s="44"/>
      <c r="AE57" s="44"/>
    </row>
    <row r="58" spans="2:31">
      <c r="B58" s="30" t="s">
        <v>34</v>
      </c>
      <c r="C58" s="6">
        <v>7561.3</v>
      </c>
      <c r="E58" s="22" t="s">
        <v>34</v>
      </c>
      <c r="F58" s="5">
        <v>0</v>
      </c>
      <c r="G58" s="5">
        <v>2168.1999999999998</v>
      </c>
      <c r="H58" s="6">
        <f t="shared" si="1"/>
        <v>2168.1999999999998</v>
      </c>
      <c r="I58" s="6">
        <v>28.674963299961643</v>
      </c>
      <c r="P58" s="53"/>
      <c r="Q58" s="53"/>
      <c r="R58" s="53"/>
      <c r="S58" s="53"/>
      <c r="T58" s="3"/>
      <c r="U58" s="53"/>
      <c r="V58" s="53"/>
      <c r="W58" s="67"/>
      <c r="X58" s="44"/>
      <c r="Y58" s="44"/>
      <c r="Z58" s="44"/>
      <c r="AA58" s="44"/>
      <c r="AC58" s="44"/>
      <c r="AD58" s="44"/>
      <c r="AE58" s="44"/>
    </row>
    <row r="59" spans="2:31">
      <c r="B59" s="30" t="s">
        <v>35</v>
      </c>
      <c r="C59" s="6">
        <v>6761.3</v>
      </c>
      <c r="E59" s="22" t="s">
        <v>35</v>
      </c>
      <c r="F59" s="5">
        <v>0</v>
      </c>
      <c r="G59" s="5">
        <v>1008</v>
      </c>
      <c r="H59" s="6">
        <f t="shared" si="1"/>
        <v>1008</v>
      </c>
      <c r="I59" s="6">
        <v>14.908375608241018</v>
      </c>
      <c r="P59" s="53"/>
      <c r="Q59" s="53"/>
      <c r="R59" s="53"/>
      <c r="S59" s="53"/>
      <c r="T59" s="3"/>
      <c r="U59" s="53"/>
      <c r="V59" s="53"/>
      <c r="W59" s="67"/>
      <c r="X59" s="44"/>
      <c r="Y59" s="44"/>
      <c r="Z59" s="44"/>
      <c r="AA59" s="44"/>
      <c r="AC59" s="44"/>
      <c r="AD59" s="44"/>
      <c r="AE59" s="44"/>
    </row>
    <row r="60" spans="2:31">
      <c r="B60" s="30" t="s">
        <v>36</v>
      </c>
      <c r="C60" s="6">
        <v>5498.8</v>
      </c>
      <c r="E60" s="22" t="s">
        <v>36</v>
      </c>
      <c r="F60" s="5">
        <v>0</v>
      </c>
      <c r="G60" s="5">
        <v>1317.2</v>
      </c>
      <c r="H60" s="6">
        <f t="shared" si="1"/>
        <v>1317.2</v>
      </c>
      <c r="I60" s="6">
        <v>23.954317305593946</v>
      </c>
      <c r="P60" s="53"/>
      <c r="Q60" s="53"/>
      <c r="R60" s="53"/>
      <c r="S60" s="53"/>
      <c r="T60" s="3"/>
      <c r="U60" s="53"/>
      <c r="V60" s="53"/>
      <c r="W60" s="67"/>
      <c r="X60" s="44"/>
      <c r="Y60" s="44"/>
      <c r="Z60" s="44"/>
      <c r="AA60" s="44"/>
      <c r="AC60" s="44"/>
      <c r="AD60" s="44"/>
      <c r="AE60" s="44"/>
    </row>
    <row r="61" spans="2:31">
      <c r="B61" s="30" t="s">
        <v>37</v>
      </c>
      <c r="C61" s="6">
        <v>4734.3999999999996</v>
      </c>
      <c r="E61" s="22" t="s">
        <v>37</v>
      </c>
      <c r="F61" s="5">
        <v>0</v>
      </c>
      <c r="G61" s="5">
        <v>987.4</v>
      </c>
      <c r="H61" s="6">
        <f t="shared" si="1"/>
        <v>987.4</v>
      </c>
      <c r="I61" s="6">
        <v>20.855863467387632</v>
      </c>
      <c r="P61" s="53"/>
      <c r="Q61" s="53"/>
      <c r="R61" s="53"/>
      <c r="S61" s="53"/>
      <c r="T61" s="3"/>
      <c r="U61" s="53"/>
      <c r="V61" s="53"/>
      <c r="W61" s="67"/>
      <c r="X61" s="44"/>
      <c r="Y61" s="44"/>
      <c r="Z61" s="44"/>
      <c r="AA61" s="44"/>
      <c r="AC61" s="44"/>
      <c r="AD61" s="44"/>
      <c r="AE61" s="44"/>
    </row>
    <row r="62" spans="2:31">
      <c r="B62" s="30" t="s">
        <v>38</v>
      </c>
      <c r="C62" s="6">
        <v>4587.1000000000004</v>
      </c>
      <c r="E62" s="22" t="s">
        <v>38</v>
      </c>
      <c r="F62" s="5">
        <v>0</v>
      </c>
      <c r="G62" s="5">
        <v>752.2</v>
      </c>
      <c r="H62" s="6">
        <f t="shared" si="1"/>
        <v>752.2</v>
      </c>
      <c r="I62" s="6">
        <v>16.398160057552701</v>
      </c>
      <c r="P62" s="53"/>
      <c r="Q62" s="53"/>
      <c r="R62" s="53"/>
      <c r="S62" s="53"/>
      <c r="T62" s="3"/>
      <c r="U62" s="53"/>
      <c r="V62" s="53"/>
      <c r="W62" s="67"/>
      <c r="X62" s="44"/>
      <c r="Y62" s="44"/>
      <c r="Z62" s="44"/>
      <c r="AA62" s="44"/>
      <c r="AC62" s="44"/>
      <c r="AD62" s="44"/>
      <c r="AE62" s="44"/>
    </row>
    <row r="63" spans="2:31">
      <c r="B63" s="30" t="s">
        <v>39</v>
      </c>
      <c r="C63" s="6">
        <v>3951.5</v>
      </c>
      <c r="E63" s="22" t="s">
        <v>39</v>
      </c>
      <c r="F63" s="5">
        <v>0</v>
      </c>
      <c r="G63" s="5">
        <v>616.6</v>
      </c>
      <c r="H63" s="6">
        <f t="shared" si="1"/>
        <v>616.6</v>
      </c>
      <c r="I63" s="6">
        <v>15.604200936353283</v>
      </c>
      <c r="P63" s="53"/>
      <c r="Q63" s="53"/>
      <c r="R63" s="53"/>
      <c r="S63" s="53"/>
      <c r="T63" s="3"/>
      <c r="U63" s="53"/>
      <c r="V63" s="53"/>
      <c r="W63" s="67"/>
      <c r="X63" s="44"/>
      <c r="Y63" s="44"/>
      <c r="Z63" s="44"/>
      <c r="AA63" s="44"/>
      <c r="AC63" s="44"/>
      <c r="AD63" s="44"/>
      <c r="AE63" s="44"/>
    </row>
    <row r="64" spans="2:31">
      <c r="B64" s="30" t="s">
        <v>40</v>
      </c>
      <c r="C64" s="6">
        <v>3599.2</v>
      </c>
      <c r="E64" s="22" t="s">
        <v>40</v>
      </c>
      <c r="F64" s="5">
        <v>0</v>
      </c>
      <c r="G64" s="5">
        <v>471.3</v>
      </c>
      <c r="H64" s="6">
        <f t="shared" si="1"/>
        <v>471.3</v>
      </c>
      <c r="I64" s="6">
        <v>13.094576572571683</v>
      </c>
      <c r="P64" s="53"/>
      <c r="Q64" s="53"/>
      <c r="R64" s="53"/>
      <c r="S64" s="53"/>
      <c r="T64" s="3"/>
      <c r="U64" s="53"/>
      <c r="V64" s="53"/>
      <c r="W64" s="67"/>
      <c r="X64" s="44"/>
      <c r="Y64" s="44"/>
      <c r="Z64" s="44"/>
      <c r="AA64" s="44"/>
      <c r="AC64" s="44"/>
      <c r="AD64" s="44"/>
      <c r="AE64" s="44"/>
    </row>
    <row r="65" spans="2:31">
      <c r="B65" s="30" t="s">
        <v>41</v>
      </c>
      <c r="C65" s="6">
        <v>2925.7</v>
      </c>
      <c r="E65" s="22" t="s">
        <v>41</v>
      </c>
      <c r="F65" s="5">
        <v>0</v>
      </c>
      <c r="G65" s="5">
        <v>427.8</v>
      </c>
      <c r="H65" s="6">
        <f t="shared" si="1"/>
        <v>427.8</v>
      </c>
      <c r="I65" s="6">
        <v>14.622141709676317</v>
      </c>
      <c r="P65" s="53"/>
      <c r="Q65" s="53"/>
      <c r="R65" s="53"/>
      <c r="S65" s="53"/>
      <c r="T65" s="3"/>
      <c r="U65" s="53"/>
      <c r="V65" s="53"/>
      <c r="W65" s="67"/>
      <c r="X65" s="44"/>
      <c r="Y65" s="44"/>
      <c r="Z65" s="44"/>
      <c r="AA65" s="44"/>
      <c r="AC65" s="44"/>
      <c r="AD65" s="44"/>
      <c r="AE65" s="44"/>
    </row>
    <row r="66" spans="2:31">
      <c r="B66" s="30" t="s">
        <v>42</v>
      </c>
      <c r="C66" s="6">
        <v>2344.8000000000002</v>
      </c>
      <c r="E66" s="22" t="s">
        <v>42</v>
      </c>
      <c r="F66" s="5">
        <v>0</v>
      </c>
      <c r="G66" s="5">
        <v>343</v>
      </c>
      <c r="H66" s="6">
        <f t="shared" si="1"/>
        <v>343</v>
      </c>
      <c r="I66" s="6">
        <v>14.628113271920846</v>
      </c>
      <c r="P66" s="53"/>
      <c r="Q66" s="53"/>
      <c r="R66" s="53"/>
      <c r="S66" s="53"/>
      <c r="T66" s="3"/>
      <c r="U66" s="53"/>
      <c r="V66" s="53"/>
      <c r="W66" s="67"/>
      <c r="X66" s="44"/>
      <c r="Y66" s="44"/>
      <c r="Z66" s="44"/>
      <c r="AA66" s="44"/>
      <c r="AC66" s="44"/>
      <c r="AD66" s="44"/>
      <c r="AE66" s="44"/>
    </row>
    <row r="67" spans="2:31">
      <c r="B67" s="30" t="s">
        <v>43</v>
      </c>
      <c r="C67" s="6">
        <v>1987.4</v>
      </c>
      <c r="E67" s="22" t="s">
        <v>43</v>
      </c>
      <c r="F67" s="5">
        <v>0</v>
      </c>
      <c r="G67" s="5">
        <v>325.10000000000002</v>
      </c>
      <c r="H67" s="6">
        <f t="shared" si="1"/>
        <v>325.10000000000002</v>
      </c>
      <c r="I67" s="6">
        <v>16.358055751232769</v>
      </c>
      <c r="P67" s="53"/>
      <c r="Q67" s="53"/>
      <c r="R67" s="53"/>
      <c r="S67" s="53"/>
      <c r="T67" s="3"/>
      <c r="U67" s="53"/>
      <c r="V67" s="53"/>
      <c r="W67" s="67"/>
      <c r="X67" s="44"/>
      <c r="Y67" s="44"/>
      <c r="Z67" s="44"/>
      <c r="AA67" s="44"/>
      <c r="AC67" s="44"/>
      <c r="AD67" s="44"/>
      <c r="AE67" s="44"/>
    </row>
    <row r="68" spans="2:31">
      <c r="B68" s="30" t="s">
        <v>44</v>
      </c>
      <c r="C68" s="6">
        <v>1666.5</v>
      </c>
      <c r="E68" s="22" t="s">
        <v>44</v>
      </c>
      <c r="F68" s="5">
        <v>0</v>
      </c>
      <c r="G68" s="5">
        <v>296.60000000000002</v>
      </c>
      <c r="H68" s="6">
        <f t="shared" si="1"/>
        <v>296.60000000000002</v>
      </c>
      <c r="I68" s="6">
        <v>17.797779777977802</v>
      </c>
      <c r="P68" s="53"/>
      <c r="Q68" s="53"/>
      <c r="R68" s="53"/>
      <c r="S68" s="53"/>
      <c r="T68" s="3"/>
      <c r="U68" s="53"/>
      <c r="V68" s="53"/>
      <c r="W68" s="67"/>
      <c r="X68" s="44"/>
      <c r="Y68" s="44"/>
      <c r="Z68" s="44"/>
      <c r="AA68" s="44"/>
      <c r="AC68" s="44"/>
      <c r="AD68" s="44"/>
      <c r="AE68" s="44"/>
    </row>
    <row r="69" spans="2:31" ht="13.5" thickBot="1">
      <c r="B69" s="31" t="s">
        <v>45</v>
      </c>
      <c r="C69" s="19">
        <v>1485.5</v>
      </c>
      <c r="E69" s="23" t="s">
        <v>45</v>
      </c>
      <c r="F69" s="18">
        <v>0</v>
      </c>
      <c r="G69" s="18">
        <v>267.10000000000002</v>
      </c>
      <c r="H69" s="19">
        <f t="shared" si="1"/>
        <v>267.10000000000002</v>
      </c>
      <c r="I69" s="19">
        <v>17.980477953550995</v>
      </c>
      <c r="P69" s="53"/>
      <c r="Q69" s="53"/>
      <c r="R69" s="53"/>
      <c r="S69" s="53"/>
      <c r="T69" s="3"/>
      <c r="U69" s="53"/>
      <c r="V69" s="53"/>
      <c r="W69" s="67"/>
      <c r="X69" s="44"/>
      <c r="Y69" s="44"/>
      <c r="Z69" s="44"/>
      <c r="AA69" s="44"/>
      <c r="AC69" s="44"/>
      <c r="AD69" s="44"/>
      <c r="AE69" s="44"/>
    </row>
    <row r="70" spans="2:31" ht="12.75" customHeight="1" thickTop="1">
      <c r="F70" s="7"/>
      <c r="G70" s="7"/>
      <c r="H70" s="8"/>
    </row>
    <row r="71" spans="2:31" ht="12.75" customHeight="1">
      <c r="B71" s="81" t="s">
        <v>48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52"/>
      <c r="Q71" s="52"/>
      <c r="R71" s="52"/>
      <c r="S71" s="52"/>
      <c r="T71" s="52"/>
      <c r="U71" s="52"/>
      <c r="V71" s="52"/>
    </row>
    <row r="72" spans="2:31" ht="12.75" customHeight="1">
      <c r="B72" s="81" t="s">
        <v>49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52"/>
      <c r="Q72" s="52"/>
      <c r="R72" s="52"/>
      <c r="S72" s="52"/>
      <c r="T72" s="52"/>
      <c r="U72" s="52"/>
      <c r="V72" s="52"/>
    </row>
    <row r="73" spans="2:31" ht="12.75" customHeight="1">
      <c r="B73" s="81" t="s">
        <v>47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52"/>
      <c r="Q73" s="52"/>
      <c r="R73" s="52"/>
      <c r="S73" s="52"/>
      <c r="T73" s="52"/>
      <c r="U73" s="52"/>
      <c r="V73" s="52"/>
      <c r="W73" s="66"/>
      <c r="X73" s="2"/>
      <c r="Y73" s="2"/>
      <c r="Z73" s="2"/>
      <c r="AA73" s="2"/>
      <c r="AB73" s="48"/>
      <c r="AC73" s="2"/>
      <c r="AD73" s="2"/>
    </row>
    <row r="74" spans="2:31" ht="12.75" customHeight="1">
      <c r="B74" s="81" t="s">
        <v>50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52"/>
      <c r="Q74" s="52"/>
      <c r="R74" s="52"/>
      <c r="S74" s="52"/>
      <c r="T74" s="52"/>
      <c r="U74" s="52"/>
      <c r="V74" s="52"/>
    </row>
    <row r="75" spans="2:31">
      <c r="B75" s="81" t="s">
        <v>75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52"/>
      <c r="Q75" s="52"/>
      <c r="R75" s="52"/>
      <c r="S75" s="52"/>
      <c r="T75" s="52"/>
      <c r="U75" s="52"/>
      <c r="V75" s="52"/>
    </row>
    <row r="76" spans="2:31">
      <c r="B76" s="83" t="s">
        <v>74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41"/>
      <c r="Q76" s="41"/>
      <c r="R76" s="41"/>
      <c r="S76" s="41"/>
      <c r="T76" s="41"/>
      <c r="U76" s="41"/>
      <c r="V76" s="41"/>
    </row>
    <row r="77" spans="2:31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56"/>
      <c r="P77" s="56"/>
      <c r="Q77" s="56"/>
      <c r="R77" s="56"/>
      <c r="S77" s="56"/>
      <c r="T77" s="56"/>
      <c r="U77" s="56"/>
      <c r="V77" s="56"/>
    </row>
    <row r="78" spans="2:31">
      <c r="B78" s="83" t="s">
        <v>78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41"/>
      <c r="Q78" s="41"/>
      <c r="R78" s="41"/>
      <c r="S78" s="41"/>
      <c r="T78" s="41"/>
      <c r="U78" s="41"/>
      <c r="V78" s="41"/>
    </row>
    <row r="79" spans="2:31">
      <c r="B79" s="82" t="s">
        <v>64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</row>
  </sheetData>
  <mergeCells count="19">
    <mergeCell ref="B72:O72"/>
    <mergeCell ref="B71:O71"/>
    <mergeCell ref="B79:L79"/>
    <mergeCell ref="B78:O78"/>
    <mergeCell ref="B76:O76"/>
    <mergeCell ref="B74:O74"/>
    <mergeCell ref="B73:O73"/>
    <mergeCell ref="B75:O75"/>
    <mergeCell ref="B5:O5"/>
    <mergeCell ref="B12:B13"/>
    <mergeCell ref="B6:O6"/>
    <mergeCell ref="B7:O7"/>
    <mergeCell ref="B9:O9"/>
    <mergeCell ref="B10:O10"/>
    <mergeCell ref="E12:I12"/>
    <mergeCell ref="C12:C13"/>
    <mergeCell ref="K12:O12"/>
    <mergeCell ref="F11:H11"/>
    <mergeCell ref="L11:N11"/>
  </mergeCells>
  <phoneticPr fontId="4" type="noConversion"/>
  <printOptions horizontalCentered="1"/>
  <pageMargins left="0.35433070866141736" right="0.74803149606299213" top="0.19685039370078741" bottom="0.31496062992125984" header="0.19685039370078741" footer="0.31496062992125984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Histórico</vt:lpstr>
    </vt:vector>
  </TitlesOfParts>
  <Company>Secretaría de Estado de Finanza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Pedro Manuel Joaquin Federico</cp:lastModifiedBy>
  <cp:lastPrinted>2009-03-06T18:03:08Z</cp:lastPrinted>
  <dcterms:created xsi:type="dcterms:W3CDTF">2007-05-16T19:49:52Z</dcterms:created>
  <dcterms:modified xsi:type="dcterms:W3CDTF">2026-02-04T17:19:23Z</dcterms:modified>
</cp:coreProperties>
</file>